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<sst xmlns="http://schemas.openxmlformats.org/spreadsheetml/2006/main" count="216" uniqueCount="106">
  <si>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</si>
  <si>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</si>
  <si>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</si>
  <si>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</si>
  <si>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</si>
  <si>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</si>
  <si>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</si>
  <si>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</si>
  <si>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</si>
  <si>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</si>
  <si>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</si>
  <si>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</si>
  <si>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</si>
  <si>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</si>
  <si>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</si>
  <si>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</si>
  <si>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</si>
  <si>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</si>
  <si>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</si>
  <si>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</si>
  <si>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</si>
  <si>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</si>
  <si>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(да/нет)</t>
  </si>
  <si>
    <t>шт.</t>
  </si>
  <si>
    <t>Программа «Содержание и развитие объектов коммунального комплекса и газового хозяйства на территории Осташковского городского округа» на 2018-2023 годы»</t>
  </si>
  <si>
    <r>
      <t>Цель 1 программы</t>
    </r>
    <r>
      <rPr>
        <sz val="9"/>
        <rFont val="Times New Roman"/>
        <family val="1"/>
      </rPr>
      <t xml:space="preserve"> Повышение качества и надежности коммунальных услуг, предоставляемых на территории Осташковского городского округа</t>
    </r>
  </si>
  <si>
    <r>
      <t xml:space="preserve">Цель 2 программы </t>
    </r>
    <r>
      <rPr>
        <sz val="9"/>
        <rFont val="Times New Roman"/>
        <family val="1"/>
      </rPr>
      <t>Повышение уровня газификации населенных пунктов Осташковского городского округа</t>
    </r>
  </si>
  <si>
    <r>
      <t xml:space="preserve">Показатель 1 цели 2 программы </t>
    </r>
    <r>
      <rPr>
        <sz val="9"/>
        <rFont val="Times New Roman"/>
        <family val="1"/>
      </rPr>
      <t>Уровень газификации населенных пунктов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</si>
  <si>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Количество аварийных ситуаций на объектах коммунального комплекса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</si>
  <si>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Количество обращений граждан по вопросам оказания услуг по тепло-, водоснабжению, водоотведению</t>
    </r>
  </si>
  <si>
    <t>Подпрограмма 2 Газификация населенных пунктов Осташковского городского округа на 2018-2023 годы</t>
  </si>
  <si>
    <r>
      <t>З</t>
    </r>
    <r>
      <rPr>
        <b/>
        <sz val="9"/>
        <rFont val="Times New Roman"/>
        <family val="1"/>
      </rPr>
      <t xml:space="preserve">адача 1 подпрограммы 2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городского округа</t>
    </r>
  </si>
  <si>
    <r>
      <rPr>
        <b/>
        <sz val="9"/>
        <rFont val="Times New Roman"/>
        <family val="1"/>
      </rPr>
      <t xml:space="preserve">Показатель задачи 1 подпрограммы 2 </t>
    </r>
    <r>
      <rPr>
        <sz val="9"/>
        <rFont val="Times New Roman"/>
        <family val="1"/>
      </rPr>
      <t>Количество газифицированных населенных пунктов</t>
    </r>
  </si>
  <si>
    <t>Целевое (суммарное) значение показателя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</si>
  <si>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</si>
  <si>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</si>
  <si>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</si>
  <si>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1.Программа - муниципальная  программа Осташковского городского округа Тверской области</t>
  </si>
  <si>
    <r>
      <t xml:space="preserve">Задача 1 подпрограммы 1 </t>
    </r>
    <r>
      <rPr>
        <sz val="9"/>
        <rFont val="Times New Roman"/>
        <family val="1"/>
      </rPr>
      <t>Обеспечение бесперебойного функционирования объектов коммунального хозяйства на  территории Осташковского городского округа</t>
    </r>
  </si>
  <si>
    <r>
      <t xml:space="preserve">Мероприятие 1 задачи 1 подпрограммы 2 </t>
    </r>
    <r>
      <rPr>
        <sz val="9"/>
        <rFont val="Times New Roman"/>
        <family val="1"/>
      </rPr>
      <t xml:space="preserve"> Разработка проектно-сметной документации на строительство внутрипоселковых газовых сетей в населенных пунктах Осташковского городского округа</t>
    </r>
  </si>
  <si>
    <r>
      <t>Административное мероприятие 2 задачи 1 подпрограммы 2</t>
    </r>
    <r>
      <rPr>
        <sz val="9"/>
        <rFont val="Times New Roman"/>
        <family val="1"/>
      </rPr>
      <t xml:space="preserve"> Проведение конкурентных процедур по определению подрядной организации на изготовление проектно-сметной документации по объектам газификации Осташковского городского округа</t>
    </r>
  </si>
  <si>
    <t>да</t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</si>
  <si>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проведенных конкурентных процедур по определению подрядной организации на изготовление проектно-сметной документации по объектам </t>
    </r>
  </si>
  <si>
    <r>
      <t>Мероприятие 2 задачи 1 подпрограммы 1</t>
    </r>
    <r>
      <rPr>
        <sz val="9"/>
        <rFont val="Times New Roman"/>
        <family val="1"/>
      </rPr>
      <t xml:space="preserve"> Разработка проектно-сметной документации на капитальный ремонт и строительство объектов коммунального комплекса Осташковского городского округа</t>
    </r>
  </si>
  <si>
    <r>
      <t>Показатель мероприятия 2 задачи 1</t>
    </r>
    <r>
      <rPr>
        <sz val="9"/>
        <rFont val="Times New Roman"/>
        <family val="1"/>
      </rPr>
      <t xml:space="preserve"> Наличие проектно-сметной документации на капитальный ремонт и строительство объектов коммунального комплекса Осташковского городского округа</t>
    </r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</si>
  <si>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отремонтированных в отчетном году объектов теплоснабжения Осташковского городского округа</t>
    </r>
  </si>
  <si>
    <r>
      <t>Показатель мероприятия 1 задачи 1</t>
    </r>
    <r>
      <rPr>
        <sz val="9"/>
        <rFont val="Times New Roman"/>
        <family val="1"/>
      </rPr>
      <t xml:space="preserve"> Количество подготовленных проектов по объектам газификации Осташковского района</t>
    </r>
  </si>
  <si>
    <t>Б</t>
  </si>
  <si>
    <t>Л</t>
  </si>
  <si>
    <t>нет</t>
  </si>
  <si>
    <t>«Содержание и развитие объектов коммунального комплекса и газового хозяйства на территории Осташковского городского округа на 2018-2023 годы»</t>
  </si>
  <si>
    <t>к муниципальной программе Осташковского  городского округа Тверской области «Содержание и развитие объектов коммунального комплекса и газового хозяйства  на территории Осташковского городского округа на 2018-2023 годы»</t>
  </si>
  <si>
    <r>
      <t xml:space="preserve">Задача 2 подпрограммы 2 </t>
    </r>
    <r>
      <rPr>
        <sz val="9"/>
        <rFont val="Times New Roman"/>
        <family val="1"/>
      </rPr>
      <t>Создание условий для обеспечения природным газом потребителей Осташковского городского округа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</si>
  <si>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</si>
  <si>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</si>
  <si>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Освещение в средствах массовой информации хода газификации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</si>
  <si>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</si>
  <si>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на выдачу разрешений на использование природного газа</t>
    </r>
  </si>
  <si>
    <r>
      <t>Задача 2 подпрограммы 1</t>
    </r>
    <r>
      <rPr>
        <sz val="9"/>
        <rFont val="Times New Roman"/>
        <family val="1"/>
      </rPr>
      <t xml:space="preserve"> Проведение обследований объектов коммунальной инфраструктуры</t>
    </r>
  </si>
  <si>
    <r>
      <t>Показатель задачи 1 подпрограммы 1</t>
    </r>
    <r>
      <rPr>
        <sz val="9"/>
        <rFont val="Times New Roman"/>
        <family val="1"/>
      </rPr>
      <t xml:space="preserve"> Улучшение качества предоставления коммунальных услуг</t>
    </r>
  </si>
  <si>
    <r>
      <t xml:space="preserve">Показатель задачи 2 подпрограммы 1 </t>
    </r>
    <r>
      <rPr>
        <sz val="9"/>
        <rFont val="Times New Roman"/>
        <family val="1"/>
      </rPr>
      <t>Наличие паспорта готовности муниципального образования к осенне-зимнему периоду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</si>
  <si>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Проведение обследований объектов теплоснабжения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</si>
  <si>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обследованных объектов теплоснабжения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</si>
  <si>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Проведение обследований объектов водоснабжения и водоотведения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</si>
  <si>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обследованных объектов водоснабжения и водоотведения</t>
    </r>
  </si>
  <si>
    <t>Подпрограмма 1 Повышение надежности и эффективности функционирования объектов коммунального комплекса Осташковского городского округа на 2018-2023 годы</t>
  </si>
  <si>
    <r>
      <t>Мероприятие 1 задачи 1 подпрограммы 1</t>
    </r>
    <r>
      <rPr>
        <sz val="9"/>
        <rFont val="Times New Roman"/>
        <family val="1"/>
      </rPr>
      <t xml:space="preserve"> Капитальный ремонт, ремонт объектов теплоснабжения Осташковского городского округа</t>
    </r>
  </si>
  <si>
    <t>Разработка проектно-сметной документации на строительство внутрипоселковых газовых сетей в населенных пунктах Осташковского городского округа за счет субсидии из областного бюджета</t>
  </si>
  <si>
    <t>S</t>
  </si>
  <si>
    <r>
      <t>Мероприятие 3 задачи 1 подпрограммы 2</t>
    </r>
    <r>
      <rPr>
        <sz val="9"/>
        <rFont val="Times New Roman"/>
        <family val="1"/>
      </rPr>
      <t xml:space="preserve"> Cтроительство внутрипоселковых газовых сетей в населенных пунктах Осташковского городского округа</t>
    </r>
  </si>
  <si>
    <r>
      <t xml:space="preserve">Показатель мероприятия 3 задачи 1 </t>
    </r>
    <r>
      <rPr>
        <sz val="9"/>
        <rFont val="Times New Roman"/>
        <family val="1"/>
      </rPr>
      <t>Количество построенных внутрипоселковых газовых сетей в населенных пунктах Осташковского городского округа</t>
    </r>
  </si>
  <si>
    <t>км</t>
  </si>
  <si>
    <t>Строительство внутрипоселковых газовых сетей в населенных пунктах Осташковского городского округа за счет средств областного бюджета</t>
  </si>
  <si>
    <t>Н</t>
  </si>
  <si>
    <r>
      <t>Мероприятие 3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водоснабжения и водоотведения Осташковского городского округа (в том числе по ликвидации технологических нарушений и аварийных ситуаций)</t>
    </r>
  </si>
  <si>
    <r>
      <t>Мероприятие 4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водоотведения Осташковского городского округа (в том числе по ликвидации технологических нарушений и аварийных ситуаций)</t>
    </r>
  </si>
  <si>
    <r>
      <t>Показатель мероприятия 3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Осташковского городского округа</t>
    </r>
  </si>
  <si>
    <r>
      <t>Показатель мероприятия 4 задачи 1</t>
    </r>
    <r>
      <rPr>
        <sz val="9"/>
        <rFont val="Times New Roman"/>
        <family val="1"/>
      </rPr>
      <t xml:space="preserve"> Количество отремонтированных объектов водоотведения Осташковского городского округа</t>
    </r>
  </si>
  <si>
    <r>
      <t xml:space="preserve">Мероприятие 5 задачи 1 подпрограммы 1 </t>
    </r>
    <r>
      <rPr>
        <sz val="9"/>
        <rFont val="Times New Roman"/>
        <family val="1"/>
      </rPr>
      <t>Прохождение государственной экспертизы проектно-сметной документации по капитальному ремонту и строительству объектов коммунального комплекса Осташковского городского округа</t>
    </r>
  </si>
  <si>
    <r>
      <t>Показатель мероприятия 5 задачи 1</t>
    </r>
    <r>
      <rPr>
        <sz val="9"/>
        <rFont val="Times New Roman"/>
        <family val="1"/>
      </rPr>
      <t xml:space="preserve"> Количество полученных положительных заключений государственной экспертизы проектно-сметной документации</t>
    </r>
  </si>
  <si>
    <r>
      <t>Мероприятие 6 задачи 1 подпрограммы 1</t>
    </r>
    <r>
      <rPr>
        <sz val="9"/>
        <rFont val="Times New Roman"/>
        <family val="1"/>
      </rPr>
      <t xml:space="preserve"> Обеспечение функционирования ВНС, КНС Осташковского городского округа (электроэнергия)</t>
    </r>
  </si>
  <si>
    <r>
      <t>Показатель мероприятия 6 задачи 1</t>
    </r>
    <r>
      <rPr>
        <sz val="9"/>
        <rFont val="Times New Roman"/>
        <family val="1"/>
      </rPr>
      <t xml:space="preserve"> Количество функционирующих ВНС и КНС на территории Осташковского городского округа</t>
    </r>
  </si>
  <si>
    <r>
      <t>Мероприятие 7 задачи 1 подпрограммы 1</t>
    </r>
    <r>
      <rPr>
        <sz val="9"/>
        <rFont val="Times New Roman"/>
        <family val="1"/>
      </rPr>
      <t xml:space="preserve"> Обеспечение функционирования объектов теплоснабжения Осташковского городского округа</t>
    </r>
  </si>
  <si>
    <r>
      <t>Показатель мероприятия 7 задачи 1</t>
    </r>
    <r>
      <rPr>
        <sz val="9"/>
        <rFont val="Times New Roman"/>
        <family val="1"/>
      </rPr>
      <t xml:space="preserve"> Количество функционирующих объектов теплоснабжения на территории Осташковского городского округа</t>
    </r>
  </si>
  <si>
    <r>
      <t xml:space="preserve">Мероприятие 8 задачи 1 подпрограммы 1 </t>
    </r>
    <r>
      <rPr>
        <sz val="9"/>
        <rFont val="Times New Roman"/>
        <family val="1"/>
      </rPr>
      <t>Разработка и корректировка схем тепло-, водоснабжения и водоотведения населенных пунктов Осташковского городского округа</t>
    </r>
  </si>
  <si>
    <r>
      <t>Показатель мероприятия 8 задачи 1</t>
    </r>
    <r>
      <rPr>
        <sz val="9"/>
        <rFont val="Times New Roman"/>
        <family val="1"/>
      </rPr>
      <t xml:space="preserve"> Количество разработанных и откорректированных схем тепло-, водоснабжения и водоотведения населенных пунктов Осташковского городского округа</t>
    </r>
  </si>
  <si>
    <r>
      <t xml:space="preserve">Мероприятие 9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  </r>
  </si>
  <si>
    <r>
      <t>Показатель мероприятия 9 задачи 1</t>
    </r>
    <r>
      <rPr>
        <sz val="9"/>
        <rFont val="Times New Roman"/>
        <family val="1"/>
      </rPr>
      <t xml:space="preserve"> Количество отремонтированных артезианских скважин в д.Зехново Осташковского городского округа</t>
    </r>
  </si>
  <si>
    <r>
      <t xml:space="preserve">Мероприятие 10 задачи 1 подпрограммы 1 </t>
    </r>
    <r>
      <rPr>
        <sz val="9"/>
        <rFont val="Times New Roman"/>
        <family val="1"/>
      </rPr>
      <t>Расходы по проектированию, приобретению, установке, подключению и вводу в эксплуатацию блочно-модульной газовой котельной на территории Осташковского городского округа за счет местных средств</t>
    </r>
  </si>
  <si>
    <t>И</t>
  </si>
  <si>
    <r>
      <t xml:space="preserve">Показатель мероприятия 10 задачи 1 </t>
    </r>
    <r>
      <rPr>
        <sz val="9"/>
        <rFont val="Times New Roman"/>
        <family val="1"/>
      </rPr>
      <t>Количество введенных в эксплуатацию блочно-модульных газовых котельных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</si>
  <si>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</t>
  </si>
  <si>
    <t>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</si>
  <si>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r>
      <t xml:space="preserve">Мероприятие 11 задачи 1 подпрограммы 1 </t>
    </r>
    <r>
      <rPr>
        <sz val="9"/>
        <rFont val="Times New Roman"/>
        <family val="1"/>
      </rPr>
      <t>Разработка и согласование проектов зон санитарной охраны источников питьевого и хозяйственно-бытового водоснабжения Осташковского городского округа</t>
    </r>
  </si>
  <si>
    <r>
      <t xml:space="preserve">Показатель мероприятия 11 задачи 1 </t>
    </r>
    <r>
      <rPr>
        <sz val="9"/>
        <rFont val="Times New Roman"/>
        <family val="1"/>
      </rPr>
      <t>Количество разработанных и согласованных проектов зон санитарной охраны источников питьевого и хозяйственно-бытового водоснабжения Осташковского городского округа</t>
    </r>
  </si>
  <si>
    <r>
      <t xml:space="preserve">Мероприятие 12 задачи 1 подпрограммы 1 </t>
    </r>
    <r>
      <rPr>
        <sz val="9"/>
        <rFont val="Times New Roman"/>
        <family val="1"/>
      </rPr>
      <t>Выполнение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</si>
  <si>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мероприятия 12 задачи 1 </t>
    </r>
    <r>
      <rPr>
        <sz val="9"/>
        <rFont val="Times New Roman"/>
        <family val="1"/>
      </rPr>
      <t>Количество выполненных проектно-изыскательских работ по объекту "Муниципальная баня по адресу: г.Осташков, ул.Тимофеевская, д.151"</t>
    </r>
  </si>
  <si>
    <r>
      <t>Показатель мероприятия 9 задачи 1</t>
    </r>
    <r>
      <rPr>
        <sz val="9"/>
        <rFont val="Times New Roman"/>
        <family val="1"/>
      </rPr>
      <t xml:space="preserve"> Количество отремонтированных артезианских скважин с насосной в д.Свапуще Осташковского городского округа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</si>
  <si>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проведенных пуско-наладочных работ</t>
    </r>
  </si>
  <si>
    <t>ед.</t>
  </si>
  <si>
    <r>
      <t xml:space="preserve">Показатель мероприятия 5 задачи 1 </t>
    </r>
    <r>
      <rPr>
        <sz val="9"/>
        <rFont val="Times New Roman"/>
        <family val="1"/>
      </rPr>
      <t>Количество разработанных проектно-сметных документаций на перевод многоквартирных домов на природный газ</t>
    </r>
  </si>
  <si>
    <r>
      <t xml:space="preserve">Мероприятие 5 задачи 1 </t>
    </r>
    <r>
      <rPr>
        <sz val="9"/>
        <rFont val="Times New Roman"/>
        <family val="1"/>
      </rPr>
      <t>Разработка проектно-сметной документации на перевод многоквартирных домов на природный газ</t>
    </r>
  </si>
  <si>
    <r>
      <t>Мероприятие 4 задачи 1 подпрограммы 2</t>
    </r>
    <r>
      <rPr>
        <sz val="9"/>
        <rFont val="Times New Roman"/>
        <family val="1"/>
      </rPr>
      <t xml:space="preserve"> Проведение пуско-наладочных работ, техническое обслуживание внутрипоселковых газовых сетей Осташковского городского округа</t>
    </r>
  </si>
  <si>
    <t>G</t>
  </si>
  <si>
    <r>
      <t xml:space="preserve">Мероприятие 13 задачи 1 подпрограммы 1 </t>
    </r>
    <r>
      <rPr>
        <sz val="9"/>
        <rFont val="Times New Roman"/>
        <family val="1"/>
      </rPr>
      <t>Расходы на реализацию мероприятий по сокращению доли загрязненных сточных вод</t>
    </r>
  </si>
  <si>
    <r>
      <t>Показатель мероприятия 13 задачи 1</t>
    </r>
    <r>
      <rPr>
        <sz val="9"/>
        <rFont val="Times New Roman"/>
        <family val="1"/>
      </rPr>
      <t xml:space="preserve"> Количество проведенных мероприятий по сокращению доли загрязненных сточных вод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</si>
</sst>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justify" vertical="top" wrapText="1"/>
    </xf>
    <xf numFmtId="0" fontId="7" fillId="24" borderId="0" xfId="0" applyFont="1" applyFill="1" applyBorder="1" applyAlignment="1">
      <alignment horizontal="left" vertical="top"/>
    </xf>
    <xf numFmtId="0" fontId="1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24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4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3" fillId="24" borderId="0" xfId="0" applyNumberFormat="1" applyFont="1" applyFill="1" applyBorder="1" applyAlignment="1">
      <alignment horizontal="right" vertical="center"/>
    </xf>
    <xf numFmtId="1" fontId="3" fillId="24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3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 horizontal="center" vertical="top" wrapText="1"/>
    </xf>
    <xf numFmtId="4" fontId="3" fillId="24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top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 wrapText="1"/>
    </xf>
    <xf numFmtId="0" fontId="3" fillId="24" borderId="0" xfId="0" applyFont="1" applyFill="1" applyAlignment="1">
      <alignment horizontal="right" vertical="top" wrapText="1"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16"/>
  <sheetViews>
    <sheetView tabSelected="1" zoomScalePageLayoutView="0" workbookViewId="0" topLeftCell="AA11">
      <pane ySplit="1380" topLeftCell="BM46" activePane="bottomLeft" state="split"/>
      <selection pane="topLeft" activeCell="AC11" sqref="AC11:AC13"/>
      <selection pane="bottomLeft" activeCell="AJ46" sqref="AJ46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1" customWidth="1"/>
    <col min="7" max="10" width="5.00390625" style="51" customWidth="1"/>
    <col min="11" max="11" width="4.375" style="51" customWidth="1"/>
    <col min="12" max="17" width="4.375" style="0" customWidth="1"/>
    <col min="18" max="19" width="4.00390625" style="0" customWidth="1"/>
    <col min="20" max="27" width="4.00390625" style="52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3" bestFit="1" customWidth="1"/>
    <col min="33" max="33" width="12.375" style="0" customWidth="1"/>
    <col min="34" max="34" width="11.25390625" style="0" customWidth="1"/>
    <col min="35" max="35" width="12.75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95" t="s">
        <v>0</v>
      </c>
      <c r="AH1" s="95"/>
      <c r="AI1" s="95"/>
      <c r="AJ1" s="95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96" t="s">
        <v>51</v>
      </c>
      <c r="AH2" s="96"/>
      <c r="AI2" s="96"/>
      <c r="AJ2" s="96"/>
      <c r="AK2" s="5"/>
      <c r="AL2" s="6"/>
      <c r="AM2" s="6"/>
      <c r="AN2" s="6"/>
      <c r="AO2" s="6"/>
    </row>
    <row r="3" spans="1:42" s="12" customFormat="1" ht="18.75">
      <c r="A3" s="8"/>
      <c r="B3" s="8"/>
      <c r="C3" s="97" t="s">
        <v>34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98" t="s">
        <v>50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81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82" t="s">
        <v>35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2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84" t="s">
        <v>37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4" t="s">
        <v>36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83" t="s">
        <v>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91" t="s">
        <v>4</v>
      </c>
      <c r="S11" s="86"/>
      <c r="T11" s="86"/>
      <c r="U11" s="86"/>
      <c r="V11" s="86"/>
      <c r="W11" s="86"/>
      <c r="X11" s="86"/>
      <c r="Y11" s="86"/>
      <c r="Z11" s="86"/>
      <c r="AA11" s="86"/>
      <c r="AB11" s="83" t="s">
        <v>5</v>
      </c>
      <c r="AC11" s="83" t="s">
        <v>6</v>
      </c>
      <c r="AD11" s="85" t="s">
        <v>7</v>
      </c>
      <c r="AE11" s="86"/>
      <c r="AF11" s="86"/>
      <c r="AG11" s="86"/>
      <c r="AH11" s="86"/>
      <c r="AI11" s="87"/>
      <c r="AJ11" s="85" t="s">
        <v>33</v>
      </c>
      <c r="AK11" s="87"/>
      <c r="AL11" s="28"/>
    </row>
    <row r="12" spans="1:38" s="1" customFormat="1" ht="15" customHeight="1">
      <c r="A12" s="83" t="s">
        <v>8</v>
      </c>
      <c r="B12" s="83"/>
      <c r="C12" s="83"/>
      <c r="D12" s="83" t="s">
        <v>9</v>
      </c>
      <c r="E12" s="83"/>
      <c r="F12" s="83" t="s">
        <v>10</v>
      </c>
      <c r="G12" s="83"/>
      <c r="H12" s="85" t="s">
        <v>11</v>
      </c>
      <c r="I12" s="86"/>
      <c r="J12" s="86"/>
      <c r="K12" s="86"/>
      <c r="L12" s="86"/>
      <c r="M12" s="86"/>
      <c r="N12" s="86"/>
      <c r="O12" s="86"/>
      <c r="P12" s="86"/>
      <c r="Q12" s="99"/>
      <c r="R12" s="92"/>
      <c r="S12" s="93"/>
      <c r="T12" s="93"/>
      <c r="U12" s="93"/>
      <c r="V12" s="93"/>
      <c r="W12" s="93"/>
      <c r="X12" s="93"/>
      <c r="Y12" s="93"/>
      <c r="Z12" s="93"/>
      <c r="AA12" s="93"/>
      <c r="AB12" s="83"/>
      <c r="AC12" s="83"/>
      <c r="AD12" s="88"/>
      <c r="AE12" s="89"/>
      <c r="AF12" s="89"/>
      <c r="AG12" s="89"/>
      <c r="AH12" s="89"/>
      <c r="AI12" s="90"/>
      <c r="AJ12" s="88"/>
      <c r="AK12" s="90"/>
      <c r="AL12" s="28"/>
    </row>
    <row r="13" spans="1:38" s="1" customFormat="1" ht="25.5">
      <c r="A13" s="83"/>
      <c r="B13" s="83"/>
      <c r="C13" s="83"/>
      <c r="D13" s="83"/>
      <c r="E13" s="83"/>
      <c r="F13" s="83"/>
      <c r="G13" s="83"/>
      <c r="H13" s="88"/>
      <c r="I13" s="89"/>
      <c r="J13" s="89"/>
      <c r="K13" s="89"/>
      <c r="L13" s="89"/>
      <c r="M13" s="89"/>
      <c r="N13" s="89"/>
      <c r="O13" s="89"/>
      <c r="P13" s="89"/>
      <c r="Q13" s="100"/>
      <c r="R13" s="94"/>
      <c r="S13" s="89"/>
      <c r="T13" s="89"/>
      <c r="U13" s="89"/>
      <c r="V13" s="89"/>
      <c r="W13" s="89"/>
      <c r="X13" s="89"/>
      <c r="Y13" s="89"/>
      <c r="Z13" s="89"/>
      <c r="AA13" s="89"/>
      <c r="AB13" s="83"/>
      <c r="AC13" s="83"/>
      <c r="AD13" s="27" t="s">
        <v>12</v>
      </c>
      <c r="AE13" s="27" t="s">
        <v>13</v>
      </c>
      <c r="AF13" s="29" t="s">
        <v>14</v>
      </c>
      <c r="AG13" s="27" t="s">
        <v>15</v>
      </c>
      <c r="AH13" s="27" t="s">
        <v>16</v>
      </c>
      <c r="AI13" s="27" t="s">
        <v>17</v>
      </c>
      <c r="AJ13" s="30" t="s">
        <v>18</v>
      </c>
      <c r="AK13" s="30" t="s">
        <v>19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5</v>
      </c>
      <c r="F15" s="31">
        <v>0</v>
      </c>
      <c r="G15" s="31">
        <v>2</v>
      </c>
      <c r="H15" s="31">
        <v>0</v>
      </c>
      <c r="I15" s="31">
        <v>9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9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24</v>
      </c>
      <c r="AC15" s="34" t="s">
        <v>20</v>
      </c>
      <c r="AD15" s="69">
        <f aca="true" t="shared" si="0" ref="AD15:AI15">AD22+AD62</f>
        <v>13056478.04</v>
      </c>
      <c r="AE15" s="69">
        <f t="shared" si="0"/>
        <v>32257515.490000002</v>
      </c>
      <c r="AF15" s="69">
        <f t="shared" si="0"/>
        <v>22474315.83</v>
      </c>
      <c r="AG15" s="69">
        <f t="shared" si="0"/>
        <v>33129086.759999998</v>
      </c>
      <c r="AH15" s="69">
        <f t="shared" si="0"/>
        <v>1600000</v>
      </c>
      <c r="AI15" s="69">
        <f t="shared" si="0"/>
        <v>152066800</v>
      </c>
      <c r="AJ15" s="42">
        <f>SUM(AD15:AI15)</f>
        <v>254584196.12</v>
      </c>
      <c r="AK15" s="35">
        <v>2023</v>
      </c>
      <c r="AL15" s="2"/>
    </row>
    <row r="16" spans="1:38" s="1" customFormat="1" ht="24">
      <c r="A16" s="36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8"/>
      <c r="R16" s="27">
        <v>0</v>
      </c>
      <c r="S16" s="27">
        <v>9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41" t="s">
        <v>25</v>
      </c>
      <c r="AC16" s="34"/>
      <c r="AD16" s="39"/>
      <c r="AE16" s="76"/>
      <c r="AF16" s="35"/>
      <c r="AG16" s="35"/>
      <c r="AH16" s="35"/>
      <c r="AI16" s="79"/>
      <c r="AJ16" s="35"/>
      <c r="AK16" s="35"/>
      <c r="AL16" s="2"/>
    </row>
    <row r="17" spans="1:38" s="1" customFormat="1" ht="24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27">
        <v>0</v>
      </c>
      <c r="S17" s="27">
        <v>9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41" t="s">
        <v>28</v>
      </c>
      <c r="AC17" s="34" t="s">
        <v>23</v>
      </c>
      <c r="AD17" s="39">
        <v>0</v>
      </c>
      <c r="AE17" s="76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f>SUM(AD17:AI17)</f>
        <v>0</v>
      </c>
      <c r="AK17" s="35">
        <v>2023</v>
      </c>
      <c r="AL17" s="2"/>
    </row>
    <row r="18" spans="1:38" s="1" customFormat="1" ht="24">
      <c r="A18" s="36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38"/>
      <c r="R18" s="27">
        <v>0</v>
      </c>
      <c r="S18" s="27">
        <v>9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</v>
      </c>
      <c r="AB18" s="41" t="s">
        <v>29</v>
      </c>
      <c r="AC18" s="34" t="s">
        <v>23</v>
      </c>
      <c r="AD18" s="39">
        <v>47</v>
      </c>
      <c r="AE18" s="76">
        <v>35</v>
      </c>
      <c r="AF18" s="35">
        <v>30</v>
      </c>
      <c r="AG18" s="35">
        <v>25</v>
      </c>
      <c r="AH18" s="35">
        <v>25</v>
      </c>
      <c r="AI18" s="35">
        <v>25</v>
      </c>
      <c r="AJ18" s="35">
        <f>SUM(AD18:AI18)</f>
        <v>187</v>
      </c>
      <c r="AK18" s="35">
        <v>2023</v>
      </c>
      <c r="AL18" s="2"/>
    </row>
    <row r="19" spans="1:38" s="1" customFormat="1" ht="24">
      <c r="A19" s="36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27">
        <v>0</v>
      </c>
      <c r="S19" s="27">
        <v>9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41" t="s">
        <v>26</v>
      </c>
      <c r="AC19" s="34"/>
      <c r="AD19" s="39"/>
      <c r="AE19" s="76"/>
      <c r="AF19" s="35"/>
      <c r="AG19" s="35"/>
      <c r="AH19" s="35"/>
      <c r="AI19" s="35"/>
      <c r="AJ19" s="35"/>
      <c r="AK19" s="35">
        <v>2023</v>
      </c>
      <c r="AL19" s="2"/>
    </row>
    <row r="20" spans="1:38" s="1" customFormat="1" ht="24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8"/>
      <c r="O20" s="38"/>
      <c r="P20" s="38"/>
      <c r="Q20" s="38"/>
      <c r="R20" s="27">
        <v>0</v>
      </c>
      <c r="S20" s="27">
        <v>9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</v>
      </c>
      <c r="AB20" s="41" t="s">
        <v>27</v>
      </c>
      <c r="AC20" s="34" t="s">
        <v>21</v>
      </c>
      <c r="AD20" s="39">
        <v>8</v>
      </c>
      <c r="AE20" s="76">
        <v>11</v>
      </c>
      <c r="AF20" s="35">
        <v>11</v>
      </c>
      <c r="AG20" s="35">
        <v>11</v>
      </c>
      <c r="AH20" s="35">
        <v>11</v>
      </c>
      <c r="AI20" s="35">
        <v>11</v>
      </c>
      <c r="AJ20" s="35">
        <v>11</v>
      </c>
      <c r="AK20" s="35">
        <v>2023</v>
      </c>
      <c r="AL20" s="2"/>
    </row>
    <row r="21" spans="1:38" s="1" customFormat="1" ht="15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8"/>
      <c r="O21" s="38"/>
      <c r="P21" s="38"/>
      <c r="Q21" s="38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1"/>
      <c r="AC21" s="34"/>
      <c r="AD21" s="39"/>
      <c r="AE21" s="76"/>
      <c r="AF21" s="35"/>
      <c r="AG21" s="35"/>
      <c r="AH21" s="35"/>
      <c r="AI21" s="35"/>
      <c r="AJ21" s="35"/>
      <c r="AK21" s="35"/>
      <c r="AL21" s="2"/>
    </row>
    <row r="22" spans="1:38" s="1" customFormat="1" ht="28.5" customHeight="1">
      <c r="A22" s="27">
        <v>0</v>
      </c>
      <c r="B22" s="27">
        <v>2</v>
      </c>
      <c r="C22" s="27">
        <v>7</v>
      </c>
      <c r="D22" s="31">
        <v>0</v>
      </c>
      <c r="E22" s="31">
        <v>5</v>
      </c>
      <c r="F22" s="31">
        <v>0</v>
      </c>
      <c r="G22" s="31">
        <v>2</v>
      </c>
      <c r="H22" s="31">
        <v>0</v>
      </c>
      <c r="I22" s="31">
        <v>9</v>
      </c>
      <c r="J22" s="31">
        <v>1</v>
      </c>
      <c r="K22" s="31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9</v>
      </c>
      <c r="T22" s="27">
        <v>1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41" t="s">
        <v>65</v>
      </c>
      <c r="AC22" s="34" t="s">
        <v>20</v>
      </c>
      <c r="AD22" s="69">
        <f aca="true" t="shared" si="1" ref="AD22:AI22">AD23</f>
        <v>7057625.07</v>
      </c>
      <c r="AE22" s="69">
        <f t="shared" si="1"/>
        <v>14951200.260000002</v>
      </c>
      <c r="AF22" s="69">
        <f t="shared" si="1"/>
        <v>3141009.8499999996</v>
      </c>
      <c r="AG22" s="69">
        <f t="shared" si="1"/>
        <v>4252908.76</v>
      </c>
      <c r="AH22" s="69">
        <f t="shared" si="1"/>
        <v>1600000</v>
      </c>
      <c r="AI22" s="69">
        <f t="shared" si="1"/>
        <v>152066800</v>
      </c>
      <c r="AJ22" s="69">
        <f>SUM(AD22:AI22)</f>
        <v>183069543.94</v>
      </c>
      <c r="AK22" s="35">
        <v>2023</v>
      </c>
      <c r="AL22" s="2"/>
    </row>
    <row r="23" spans="1:38" s="1" customFormat="1" ht="24">
      <c r="A23" s="36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8"/>
      <c r="M23" s="38"/>
      <c r="N23" s="38"/>
      <c r="O23" s="38"/>
      <c r="P23" s="38"/>
      <c r="Q23" s="38"/>
      <c r="R23" s="27">
        <v>0</v>
      </c>
      <c r="S23" s="27">
        <v>9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41" t="s">
        <v>38</v>
      </c>
      <c r="AC23" s="34" t="s">
        <v>20</v>
      </c>
      <c r="AD23" s="42">
        <f>AD25+AD27+AD29+AD31+AD33+AD35+AD37+AD39+AD41</f>
        <v>7057625.07</v>
      </c>
      <c r="AE23" s="42">
        <f>AE25+AE27+AE29+AE31+AE33+AE35+AE37+AE39+AE41+AE42+AE43+AE46+AE48</f>
        <v>14951200.260000002</v>
      </c>
      <c r="AF23" s="42">
        <f>AF25+AF27+AF29+AF31+AF33+AF35+AF37+AF39+AF41+AF42+AF43+AF46+AF48+AF50</f>
        <v>3141009.8499999996</v>
      </c>
      <c r="AG23" s="42">
        <f>AG25+AG27+AG29+AG31+AG33+AG35+AG37+AG39+AG41+AG42+AG43+AG46+AG48+AG50</f>
        <v>4252908.76</v>
      </c>
      <c r="AH23" s="42">
        <f>AH25+AH27+AH29+AH31+AH33+AH35+AH37+AH39+AH41+AH42+AH43+AH46+AH48+AH50</f>
        <v>1600000</v>
      </c>
      <c r="AI23" s="42">
        <f>AI25+AI27+AI29+AI31+AI33+AI35+AI37+AI39+AI41+AI42+AI43+AI46+AI48+AI50+AI52</f>
        <v>152066800</v>
      </c>
      <c r="AJ23" s="42">
        <f>SUM(AD23:AI23)</f>
        <v>183069543.94</v>
      </c>
      <c r="AK23" s="35">
        <v>2023</v>
      </c>
      <c r="AL23" s="2"/>
    </row>
    <row r="24" spans="1:38" s="1" customFormat="1" ht="24">
      <c r="A24" s="36"/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8"/>
      <c r="Q24" s="38"/>
      <c r="R24" s="27">
        <v>0</v>
      </c>
      <c r="S24" s="27">
        <v>9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0</v>
      </c>
      <c r="Z24" s="27">
        <v>0</v>
      </c>
      <c r="AA24" s="27">
        <v>1</v>
      </c>
      <c r="AB24" s="41" t="s">
        <v>59</v>
      </c>
      <c r="AC24" s="34" t="s">
        <v>22</v>
      </c>
      <c r="AD24" s="43" t="s">
        <v>41</v>
      </c>
      <c r="AE24" s="43" t="s">
        <v>41</v>
      </c>
      <c r="AF24" s="42" t="s">
        <v>41</v>
      </c>
      <c r="AG24" s="42" t="s">
        <v>41</v>
      </c>
      <c r="AH24" s="42" t="s">
        <v>41</v>
      </c>
      <c r="AI24" s="42" t="s">
        <v>41</v>
      </c>
      <c r="AJ24" s="42"/>
      <c r="AK24" s="35">
        <v>2023</v>
      </c>
      <c r="AL24" s="2"/>
    </row>
    <row r="25" spans="1:38" s="1" customFormat="1" ht="24">
      <c r="A25" s="27">
        <v>0</v>
      </c>
      <c r="B25" s="27">
        <v>2</v>
      </c>
      <c r="C25" s="27">
        <v>7</v>
      </c>
      <c r="D25" s="31">
        <v>0</v>
      </c>
      <c r="E25" s="31">
        <v>5</v>
      </c>
      <c r="F25" s="31">
        <v>0</v>
      </c>
      <c r="G25" s="31">
        <v>2</v>
      </c>
      <c r="H25" s="31">
        <v>0</v>
      </c>
      <c r="I25" s="31">
        <v>9</v>
      </c>
      <c r="J25" s="31">
        <v>1</v>
      </c>
      <c r="K25" s="31">
        <v>0</v>
      </c>
      <c r="L25" s="27">
        <v>1</v>
      </c>
      <c r="M25" s="27">
        <v>2</v>
      </c>
      <c r="N25" s="27">
        <v>0</v>
      </c>
      <c r="O25" s="27">
        <v>0</v>
      </c>
      <c r="P25" s="27">
        <v>1</v>
      </c>
      <c r="Q25" s="27" t="s">
        <v>47</v>
      </c>
      <c r="R25" s="27">
        <v>0</v>
      </c>
      <c r="S25" s="27">
        <v>9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1</v>
      </c>
      <c r="Z25" s="27">
        <v>0</v>
      </c>
      <c r="AA25" s="27">
        <v>0</v>
      </c>
      <c r="AB25" s="41" t="s">
        <v>66</v>
      </c>
      <c r="AC25" s="34" t="s">
        <v>20</v>
      </c>
      <c r="AD25" s="43">
        <v>2980270.14</v>
      </c>
      <c r="AE25" s="43">
        <v>1046199</v>
      </c>
      <c r="AF25" s="42">
        <v>1253683</v>
      </c>
      <c r="AG25" s="42">
        <v>1000000</v>
      </c>
      <c r="AH25" s="42">
        <v>500000</v>
      </c>
      <c r="AI25" s="42">
        <v>500000</v>
      </c>
      <c r="AJ25" s="42">
        <f>SUM(AD25:AI25)</f>
        <v>7280152.140000001</v>
      </c>
      <c r="AK25" s="35">
        <v>2023</v>
      </c>
      <c r="AL25" s="2"/>
    </row>
    <row r="26" spans="1:38" s="1" customFormat="1" ht="24">
      <c r="A26" s="36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27">
        <v>0</v>
      </c>
      <c r="S26" s="27">
        <v>9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1</v>
      </c>
      <c r="Z26" s="27">
        <v>0</v>
      </c>
      <c r="AA26" s="27">
        <v>1</v>
      </c>
      <c r="AB26" s="41" t="s">
        <v>45</v>
      </c>
      <c r="AC26" s="34" t="s">
        <v>23</v>
      </c>
      <c r="AD26" s="71">
        <v>18</v>
      </c>
      <c r="AE26" s="71">
        <v>18</v>
      </c>
      <c r="AF26" s="70">
        <v>18</v>
      </c>
      <c r="AG26" s="70">
        <v>18</v>
      </c>
      <c r="AH26" s="70">
        <v>18</v>
      </c>
      <c r="AI26" s="70">
        <v>18</v>
      </c>
      <c r="AJ26" s="42">
        <v>18</v>
      </c>
      <c r="AK26" s="35">
        <v>2023</v>
      </c>
      <c r="AL26" s="2"/>
    </row>
    <row r="27" spans="1:38" s="1" customFormat="1" ht="36">
      <c r="A27" s="27">
        <v>0</v>
      </c>
      <c r="B27" s="27">
        <v>2</v>
      </c>
      <c r="C27" s="27">
        <v>7</v>
      </c>
      <c r="D27" s="31">
        <v>0</v>
      </c>
      <c r="E27" s="31">
        <v>5</v>
      </c>
      <c r="F27" s="31">
        <v>0</v>
      </c>
      <c r="G27" s="31">
        <v>2</v>
      </c>
      <c r="H27" s="31">
        <v>0</v>
      </c>
      <c r="I27" s="31">
        <v>9</v>
      </c>
      <c r="J27" s="31">
        <v>1</v>
      </c>
      <c r="K27" s="31">
        <v>0</v>
      </c>
      <c r="L27" s="27">
        <v>1</v>
      </c>
      <c r="M27" s="27">
        <v>2</v>
      </c>
      <c r="N27" s="27">
        <v>0</v>
      </c>
      <c r="O27" s="27">
        <v>0</v>
      </c>
      <c r="P27" s="27">
        <v>2</v>
      </c>
      <c r="Q27" s="27" t="s">
        <v>48</v>
      </c>
      <c r="R27" s="27">
        <v>0</v>
      </c>
      <c r="S27" s="27">
        <v>9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2</v>
      </c>
      <c r="Z27" s="27">
        <v>0</v>
      </c>
      <c r="AA27" s="27">
        <v>0</v>
      </c>
      <c r="AB27" s="41" t="s">
        <v>43</v>
      </c>
      <c r="AC27" s="34" t="s">
        <v>20</v>
      </c>
      <c r="AD27" s="42">
        <v>0</v>
      </c>
      <c r="AE27" s="43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f>SUM(AD27:AI27)</f>
        <v>0</v>
      </c>
      <c r="AK27" s="35">
        <v>2023</v>
      </c>
      <c r="AL27" s="2"/>
    </row>
    <row r="28" spans="1:38" s="1" customFormat="1" ht="32.25" customHeight="1">
      <c r="A28" s="27"/>
      <c r="B28" s="27"/>
      <c r="C28" s="27"/>
      <c r="D28" s="31"/>
      <c r="E28" s="31"/>
      <c r="F28" s="31"/>
      <c r="G28" s="31"/>
      <c r="H28" s="31"/>
      <c r="I28" s="31"/>
      <c r="J28" s="31"/>
      <c r="K28" s="31"/>
      <c r="L28" s="27"/>
      <c r="M28" s="27"/>
      <c r="N28" s="27"/>
      <c r="O28" s="27"/>
      <c r="P28" s="27"/>
      <c r="Q28" s="27"/>
      <c r="R28" s="27">
        <v>0</v>
      </c>
      <c r="S28" s="27">
        <v>9</v>
      </c>
      <c r="T28" s="27">
        <v>1</v>
      </c>
      <c r="U28" s="27">
        <v>0</v>
      </c>
      <c r="V28" s="27">
        <v>1</v>
      </c>
      <c r="W28" s="27">
        <v>0</v>
      </c>
      <c r="X28" s="27">
        <v>0</v>
      </c>
      <c r="Y28" s="27">
        <v>2</v>
      </c>
      <c r="Z28" s="27">
        <v>0</v>
      </c>
      <c r="AA28" s="27">
        <v>1</v>
      </c>
      <c r="AB28" s="41" t="s">
        <v>44</v>
      </c>
      <c r="AC28" s="34" t="s">
        <v>23</v>
      </c>
      <c r="AD28" s="70">
        <v>0</v>
      </c>
      <c r="AE28" s="71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f>SUM(AD28:AI28)</f>
        <v>0</v>
      </c>
      <c r="AK28" s="35">
        <v>2023</v>
      </c>
      <c r="AL28" s="2"/>
    </row>
    <row r="29" spans="1:38" s="1" customFormat="1" ht="36">
      <c r="A29" s="27">
        <v>0</v>
      </c>
      <c r="B29" s="27">
        <v>2</v>
      </c>
      <c r="C29" s="27">
        <v>7</v>
      </c>
      <c r="D29" s="31">
        <v>0</v>
      </c>
      <c r="E29" s="31">
        <v>5</v>
      </c>
      <c r="F29" s="31">
        <v>0</v>
      </c>
      <c r="G29" s="31">
        <v>2</v>
      </c>
      <c r="H29" s="31">
        <v>0</v>
      </c>
      <c r="I29" s="31">
        <v>9</v>
      </c>
      <c r="J29" s="31">
        <v>1</v>
      </c>
      <c r="K29" s="31">
        <v>0</v>
      </c>
      <c r="L29" s="27">
        <v>1</v>
      </c>
      <c r="M29" s="27">
        <v>2</v>
      </c>
      <c r="N29" s="27">
        <v>0</v>
      </c>
      <c r="O29" s="27">
        <v>0</v>
      </c>
      <c r="P29" s="27">
        <v>4</v>
      </c>
      <c r="Q29" s="27" t="s">
        <v>48</v>
      </c>
      <c r="R29" s="27">
        <v>0</v>
      </c>
      <c r="S29" s="27">
        <v>9</v>
      </c>
      <c r="T29" s="27">
        <v>1</v>
      </c>
      <c r="U29" s="27">
        <v>0</v>
      </c>
      <c r="V29" s="27">
        <v>1</v>
      </c>
      <c r="W29" s="27">
        <v>0</v>
      </c>
      <c r="X29" s="27">
        <v>0</v>
      </c>
      <c r="Y29" s="27">
        <v>3</v>
      </c>
      <c r="Z29" s="27">
        <v>0</v>
      </c>
      <c r="AA29" s="27">
        <v>0</v>
      </c>
      <c r="AB29" s="41" t="s">
        <v>74</v>
      </c>
      <c r="AC29" s="34" t="s">
        <v>20</v>
      </c>
      <c r="AD29" s="42">
        <v>1500000</v>
      </c>
      <c r="AE29" s="42">
        <v>2555362.46</v>
      </c>
      <c r="AF29" s="42">
        <v>99888.88</v>
      </c>
      <c r="AG29" s="42">
        <v>1569461</v>
      </c>
      <c r="AH29" s="42">
        <v>500000</v>
      </c>
      <c r="AI29" s="42">
        <v>500000</v>
      </c>
      <c r="AJ29" s="42">
        <f>SUM(AD29:AI29)</f>
        <v>6724712.34</v>
      </c>
      <c r="AK29" s="35">
        <v>2023</v>
      </c>
      <c r="AL29" s="2"/>
    </row>
    <row r="30" spans="1:38" s="1" customFormat="1" ht="24">
      <c r="A30" s="27"/>
      <c r="B30" s="27"/>
      <c r="C30" s="27"/>
      <c r="D30" s="31"/>
      <c r="E30" s="31"/>
      <c r="F30" s="31"/>
      <c r="G30" s="31"/>
      <c r="H30" s="31"/>
      <c r="I30" s="31"/>
      <c r="J30" s="31"/>
      <c r="K30" s="31"/>
      <c r="L30" s="27"/>
      <c r="M30" s="27"/>
      <c r="N30" s="27"/>
      <c r="O30" s="27"/>
      <c r="P30" s="27"/>
      <c r="Q30" s="27"/>
      <c r="R30" s="27">
        <v>0</v>
      </c>
      <c r="S30" s="27">
        <v>9</v>
      </c>
      <c r="T30" s="27">
        <v>1</v>
      </c>
      <c r="U30" s="27">
        <v>0</v>
      </c>
      <c r="V30" s="27">
        <v>1</v>
      </c>
      <c r="W30" s="27">
        <v>0</v>
      </c>
      <c r="X30" s="27">
        <v>0</v>
      </c>
      <c r="Y30" s="27">
        <v>3</v>
      </c>
      <c r="Z30" s="27">
        <v>0</v>
      </c>
      <c r="AA30" s="27">
        <v>1</v>
      </c>
      <c r="AB30" s="41" t="s">
        <v>76</v>
      </c>
      <c r="AC30" s="34" t="s">
        <v>23</v>
      </c>
      <c r="AD30" s="70">
        <v>67</v>
      </c>
      <c r="AE30" s="71">
        <v>62</v>
      </c>
      <c r="AF30" s="70">
        <v>23</v>
      </c>
      <c r="AG30" s="70">
        <v>11</v>
      </c>
      <c r="AH30" s="70">
        <v>11</v>
      </c>
      <c r="AI30" s="70">
        <v>45</v>
      </c>
      <c r="AJ30" s="70">
        <v>45</v>
      </c>
      <c r="AK30" s="35">
        <v>2023</v>
      </c>
      <c r="AL30" s="2"/>
    </row>
    <row r="31" spans="1:38" s="1" customFormat="1" ht="36">
      <c r="A31" s="27">
        <v>0</v>
      </c>
      <c r="B31" s="27">
        <v>2</v>
      </c>
      <c r="C31" s="27">
        <v>7</v>
      </c>
      <c r="D31" s="31">
        <v>0</v>
      </c>
      <c r="E31" s="31">
        <v>5</v>
      </c>
      <c r="F31" s="31">
        <v>0</v>
      </c>
      <c r="G31" s="31">
        <v>2</v>
      </c>
      <c r="H31" s="31">
        <v>0</v>
      </c>
      <c r="I31" s="31">
        <v>9</v>
      </c>
      <c r="J31" s="31">
        <v>1</v>
      </c>
      <c r="K31" s="31">
        <v>0</v>
      </c>
      <c r="L31" s="27">
        <v>1</v>
      </c>
      <c r="M31" s="27">
        <v>2</v>
      </c>
      <c r="N31" s="27">
        <v>0</v>
      </c>
      <c r="O31" s="27">
        <v>0</v>
      </c>
      <c r="P31" s="27">
        <v>5</v>
      </c>
      <c r="Q31" s="27" t="s">
        <v>48</v>
      </c>
      <c r="R31" s="27">
        <v>0</v>
      </c>
      <c r="S31" s="27">
        <v>9</v>
      </c>
      <c r="T31" s="27">
        <v>1</v>
      </c>
      <c r="U31" s="27">
        <v>0</v>
      </c>
      <c r="V31" s="27">
        <v>1</v>
      </c>
      <c r="W31" s="27">
        <v>0</v>
      </c>
      <c r="X31" s="27">
        <v>0</v>
      </c>
      <c r="Y31" s="27">
        <v>4</v>
      </c>
      <c r="Z31" s="27">
        <v>0</v>
      </c>
      <c r="AA31" s="27">
        <v>0</v>
      </c>
      <c r="AB31" s="41" t="s">
        <v>75</v>
      </c>
      <c r="AC31" s="34" t="s">
        <v>20</v>
      </c>
      <c r="AD31" s="42">
        <v>765230</v>
      </c>
      <c r="AE31" s="43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f>SUM(AD31:AI31)</f>
        <v>765230</v>
      </c>
      <c r="AK31" s="35">
        <v>2023</v>
      </c>
      <c r="AL31" s="2"/>
    </row>
    <row r="32" spans="1:38" s="1" customFormat="1" ht="24">
      <c r="A32" s="27"/>
      <c r="B32" s="27"/>
      <c r="C32" s="27"/>
      <c r="D32" s="31"/>
      <c r="E32" s="31"/>
      <c r="F32" s="31"/>
      <c r="G32" s="31"/>
      <c r="H32" s="31"/>
      <c r="I32" s="31"/>
      <c r="J32" s="31"/>
      <c r="K32" s="31"/>
      <c r="L32" s="27"/>
      <c r="M32" s="27"/>
      <c r="N32" s="27"/>
      <c r="O32" s="27"/>
      <c r="P32" s="27"/>
      <c r="Q32" s="27"/>
      <c r="R32" s="27">
        <v>0</v>
      </c>
      <c r="S32" s="27">
        <v>9</v>
      </c>
      <c r="T32" s="27">
        <v>1</v>
      </c>
      <c r="U32" s="27">
        <v>0</v>
      </c>
      <c r="V32" s="27">
        <v>1</v>
      </c>
      <c r="W32" s="27">
        <v>0</v>
      </c>
      <c r="X32" s="27">
        <v>0</v>
      </c>
      <c r="Y32" s="27">
        <v>4</v>
      </c>
      <c r="Z32" s="27">
        <v>0</v>
      </c>
      <c r="AA32" s="27">
        <v>1</v>
      </c>
      <c r="AB32" s="41" t="s">
        <v>77</v>
      </c>
      <c r="AC32" s="34" t="s">
        <v>23</v>
      </c>
      <c r="AD32" s="70">
        <v>18</v>
      </c>
      <c r="AE32" s="71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35">
        <v>2023</v>
      </c>
      <c r="AL32" s="2"/>
    </row>
    <row r="33" spans="1:38" s="1" customFormat="1" ht="36">
      <c r="A33" s="27">
        <v>0</v>
      </c>
      <c r="B33" s="27">
        <v>2</v>
      </c>
      <c r="C33" s="27">
        <v>7</v>
      </c>
      <c r="D33" s="31">
        <v>0</v>
      </c>
      <c r="E33" s="31">
        <v>5</v>
      </c>
      <c r="F33" s="31">
        <v>0</v>
      </c>
      <c r="G33" s="31">
        <v>2</v>
      </c>
      <c r="H33" s="31">
        <v>0</v>
      </c>
      <c r="I33" s="31">
        <v>9</v>
      </c>
      <c r="J33" s="31">
        <v>1</v>
      </c>
      <c r="K33" s="31">
        <v>0</v>
      </c>
      <c r="L33" s="27">
        <v>1</v>
      </c>
      <c r="M33" s="27">
        <v>2</v>
      </c>
      <c r="N33" s="27">
        <v>0</v>
      </c>
      <c r="O33" s="27">
        <v>0</v>
      </c>
      <c r="P33" s="27">
        <v>6</v>
      </c>
      <c r="Q33" s="27" t="s">
        <v>48</v>
      </c>
      <c r="R33" s="27">
        <v>0</v>
      </c>
      <c r="S33" s="27">
        <v>9</v>
      </c>
      <c r="T33" s="27">
        <v>1</v>
      </c>
      <c r="U33" s="27">
        <v>0</v>
      </c>
      <c r="V33" s="27">
        <v>1</v>
      </c>
      <c r="W33" s="27">
        <v>0</v>
      </c>
      <c r="X33" s="27">
        <v>0</v>
      </c>
      <c r="Y33" s="27">
        <v>5</v>
      </c>
      <c r="Z33" s="27">
        <v>0</v>
      </c>
      <c r="AA33" s="27">
        <v>0</v>
      </c>
      <c r="AB33" s="41" t="s">
        <v>78</v>
      </c>
      <c r="AC33" s="34" t="s">
        <v>20</v>
      </c>
      <c r="AD33" s="42">
        <v>0</v>
      </c>
      <c r="AE33" s="43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f>SUM(AD33:AI33)</f>
        <v>0</v>
      </c>
      <c r="AK33" s="35">
        <v>2023</v>
      </c>
      <c r="AL33" s="2"/>
    </row>
    <row r="34" spans="1:38" s="1" customFormat="1" ht="24">
      <c r="A34" s="27"/>
      <c r="B34" s="27"/>
      <c r="C34" s="27"/>
      <c r="D34" s="31"/>
      <c r="E34" s="31"/>
      <c r="F34" s="31"/>
      <c r="G34" s="31"/>
      <c r="H34" s="31"/>
      <c r="I34" s="31"/>
      <c r="J34" s="31"/>
      <c r="K34" s="31"/>
      <c r="L34" s="27"/>
      <c r="M34" s="27"/>
      <c r="N34" s="27"/>
      <c r="O34" s="27"/>
      <c r="P34" s="27"/>
      <c r="Q34" s="27"/>
      <c r="R34" s="27">
        <v>0</v>
      </c>
      <c r="S34" s="27">
        <v>9</v>
      </c>
      <c r="T34" s="27">
        <v>1</v>
      </c>
      <c r="U34" s="27">
        <v>0</v>
      </c>
      <c r="V34" s="27">
        <v>1</v>
      </c>
      <c r="W34" s="27">
        <v>0</v>
      </c>
      <c r="X34" s="27">
        <v>0</v>
      </c>
      <c r="Y34" s="27">
        <v>5</v>
      </c>
      <c r="Z34" s="27">
        <v>0</v>
      </c>
      <c r="AA34" s="27">
        <v>1</v>
      </c>
      <c r="AB34" s="41" t="s">
        <v>79</v>
      </c>
      <c r="AC34" s="34" t="s">
        <v>23</v>
      </c>
      <c r="AD34" s="70">
        <v>0</v>
      </c>
      <c r="AE34" s="71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35">
        <v>2023</v>
      </c>
      <c r="AL34" s="2"/>
    </row>
    <row r="35" spans="1:38" s="1" customFormat="1" ht="24">
      <c r="A35" s="27">
        <v>0</v>
      </c>
      <c r="B35" s="27">
        <v>2</v>
      </c>
      <c r="C35" s="27">
        <v>7</v>
      </c>
      <c r="D35" s="31">
        <v>0</v>
      </c>
      <c r="E35" s="31">
        <v>5</v>
      </c>
      <c r="F35" s="31">
        <v>0</v>
      </c>
      <c r="G35" s="31">
        <v>5</v>
      </c>
      <c r="H35" s="31">
        <v>0</v>
      </c>
      <c r="I35" s="31">
        <v>9</v>
      </c>
      <c r="J35" s="31">
        <v>1</v>
      </c>
      <c r="K35" s="31">
        <v>0</v>
      </c>
      <c r="L35" s="27">
        <v>1</v>
      </c>
      <c r="M35" s="27">
        <v>2</v>
      </c>
      <c r="N35" s="27">
        <v>0</v>
      </c>
      <c r="O35" s="27">
        <v>0</v>
      </c>
      <c r="P35" s="27">
        <v>7</v>
      </c>
      <c r="Q35" s="27" t="s">
        <v>47</v>
      </c>
      <c r="R35" s="27">
        <v>0</v>
      </c>
      <c r="S35" s="27">
        <v>9</v>
      </c>
      <c r="T35" s="27">
        <v>1</v>
      </c>
      <c r="U35" s="27">
        <v>0</v>
      </c>
      <c r="V35" s="27">
        <v>1</v>
      </c>
      <c r="W35" s="27">
        <v>0</v>
      </c>
      <c r="X35" s="27">
        <v>0</v>
      </c>
      <c r="Y35" s="27">
        <v>6</v>
      </c>
      <c r="Z35" s="27">
        <v>0</v>
      </c>
      <c r="AA35" s="27">
        <v>0</v>
      </c>
      <c r="AB35" s="41" t="s">
        <v>80</v>
      </c>
      <c r="AC35" s="34" t="s">
        <v>20</v>
      </c>
      <c r="AD35" s="42">
        <v>0</v>
      </c>
      <c r="AE35" s="43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f>SUM(AD35:AI35)</f>
        <v>0</v>
      </c>
      <c r="AK35" s="35">
        <v>2023</v>
      </c>
      <c r="AL35" s="2"/>
    </row>
    <row r="36" spans="1:38" s="1" customFormat="1" ht="24">
      <c r="A36" s="27"/>
      <c r="B36" s="27"/>
      <c r="C36" s="27"/>
      <c r="D36" s="31"/>
      <c r="E36" s="31"/>
      <c r="F36" s="31"/>
      <c r="G36" s="31"/>
      <c r="H36" s="31"/>
      <c r="I36" s="31"/>
      <c r="J36" s="31"/>
      <c r="K36" s="31"/>
      <c r="L36" s="27"/>
      <c r="M36" s="27"/>
      <c r="N36" s="27"/>
      <c r="O36" s="27"/>
      <c r="P36" s="27"/>
      <c r="Q36" s="27"/>
      <c r="R36" s="27">
        <v>0</v>
      </c>
      <c r="S36" s="27">
        <v>9</v>
      </c>
      <c r="T36" s="27">
        <v>1</v>
      </c>
      <c r="U36" s="27">
        <v>0</v>
      </c>
      <c r="V36" s="27">
        <v>1</v>
      </c>
      <c r="W36" s="27">
        <v>0</v>
      </c>
      <c r="X36" s="27">
        <v>0</v>
      </c>
      <c r="Y36" s="27">
        <v>6</v>
      </c>
      <c r="Z36" s="27">
        <v>0</v>
      </c>
      <c r="AA36" s="27">
        <v>1</v>
      </c>
      <c r="AB36" s="41" t="s">
        <v>81</v>
      </c>
      <c r="AC36" s="34" t="s">
        <v>23</v>
      </c>
      <c r="AD36" s="70">
        <v>45</v>
      </c>
      <c r="AE36" s="71">
        <v>45</v>
      </c>
      <c r="AF36" s="70">
        <v>45</v>
      </c>
      <c r="AG36" s="70">
        <v>45</v>
      </c>
      <c r="AH36" s="70">
        <v>45</v>
      </c>
      <c r="AI36" s="70">
        <v>45</v>
      </c>
      <c r="AJ36" s="70">
        <v>45</v>
      </c>
      <c r="AK36" s="35">
        <v>2023</v>
      </c>
      <c r="AL36" s="2"/>
    </row>
    <row r="37" spans="1:38" s="1" customFormat="1" ht="24">
      <c r="A37" s="27">
        <v>0</v>
      </c>
      <c r="B37" s="27">
        <v>2</v>
      </c>
      <c r="C37" s="27">
        <v>7</v>
      </c>
      <c r="D37" s="31">
        <v>0</v>
      </c>
      <c r="E37" s="31">
        <v>5</v>
      </c>
      <c r="F37" s="31">
        <v>0</v>
      </c>
      <c r="G37" s="31">
        <v>2</v>
      </c>
      <c r="H37" s="31">
        <v>0</v>
      </c>
      <c r="I37" s="31">
        <v>9</v>
      </c>
      <c r="J37" s="31">
        <v>1</v>
      </c>
      <c r="K37" s="31">
        <v>0</v>
      </c>
      <c r="L37" s="27">
        <v>1</v>
      </c>
      <c r="M37" s="27">
        <v>2</v>
      </c>
      <c r="N37" s="27">
        <v>0</v>
      </c>
      <c r="O37" s="27">
        <v>0</v>
      </c>
      <c r="P37" s="27">
        <v>8</v>
      </c>
      <c r="Q37" s="27" t="s">
        <v>47</v>
      </c>
      <c r="R37" s="27">
        <v>0</v>
      </c>
      <c r="S37" s="27">
        <v>9</v>
      </c>
      <c r="T37" s="27">
        <v>1</v>
      </c>
      <c r="U37" s="27">
        <v>0</v>
      </c>
      <c r="V37" s="27">
        <v>1</v>
      </c>
      <c r="W37" s="27">
        <v>0</v>
      </c>
      <c r="X37" s="27">
        <v>0</v>
      </c>
      <c r="Y37" s="27">
        <v>7</v>
      </c>
      <c r="Z37" s="27">
        <v>0</v>
      </c>
      <c r="AA37" s="27">
        <v>0</v>
      </c>
      <c r="AB37" s="41" t="s">
        <v>82</v>
      </c>
      <c r="AC37" s="34" t="s">
        <v>20</v>
      </c>
      <c r="AD37" s="42">
        <v>812124.93</v>
      </c>
      <c r="AE37" s="43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f>SUM(AD37:AI37)</f>
        <v>812124.93</v>
      </c>
      <c r="AK37" s="35">
        <v>2018</v>
      </c>
      <c r="AL37" s="2"/>
    </row>
    <row r="38" spans="1:38" s="1" customFormat="1" ht="24">
      <c r="A38" s="27"/>
      <c r="B38" s="27"/>
      <c r="C38" s="27"/>
      <c r="D38" s="31"/>
      <c r="E38" s="31"/>
      <c r="F38" s="31"/>
      <c r="G38" s="31"/>
      <c r="H38" s="31"/>
      <c r="I38" s="31"/>
      <c r="J38" s="31"/>
      <c r="K38" s="31"/>
      <c r="L38" s="27"/>
      <c r="M38" s="27"/>
      <c r="N38" s="27"/>
      <c r="O38" s="27"/>
      <c r="P38" s="27"/>
      <c r="Q38" s="27"/>
      <c r="R38" s="27">
        <v>0</v>
      </c>
      <c r="S38" s="27">
        <v>9</v>
      </c>
      <c r="T38" s="27">
        <v>1</v>
      </c>
      <c r="U38" s="27">
        <v>0</v>
      </c>
      <c r="V38" s="27">
        <v>1</v>
      </c>
      <c r="W38" s="27">
        <v>0</v>
      </c>
      <c r="X38" s="27">
        <v>0</v>
      </c>
      <c r="Y38" s="27">
        <v>7</v>
      </c>
      <c r="Z38" s="27">
        <v>0</v>
      </c>
      <c r="AA38" s="27">
        <v>1</v>
      </c>
      <c r="AB38" s="41" t="s">
        <v>83</v>
      </c>
      <c r="AC38" s="34" t="s">
        <v>23</v>
      </c>
      <c r="AD38" s="70">
        <v>18</v>
      </c>
      <c r="AE38" s="71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18</v>
      </c>
      <c r="AK38" s="35">
        <v>2018</v>
      </c>
      <c r="AL38" s="2"/>
    </row>
    <row r="39" spans="1:38" s="1" customFormat="1" ht="24">
      <c r="A39" s="29">
        <v>0</v>
      </c>
      <c r="B39" s="29">
        <v>2</v>
      </c>
      <c r="C39" s="29">
        <v>7</v>
      </c>
      <c r="D39" s="75">
        <v>0</v>
      </c>
      <c r="E39" s="75">
        <v>5</v>
      </c>
      <c r="F39" s="75">
        <v>0</v>
      </c>
      <c r="G39" s="75">
        <v>2</v>
      </c>
      <c r="H39" s="75">
        <v>0</v>
      </c>
      <c r="I39" s="75">
        <v>9</v>
      </c>
      <c r="J39" s="75">
        <v>1</v>
      </c>
      <c r="K39" s="75">
        <v>0</v>
      </c>
      <c r="L39" s="29">
        <v>1</v>
      </c>
      <c r="M39" s="29">
        <v>2</v>
      </c>
      <c r="N39" s="29">
        <v>0</v>
      </c>
      <c r="O39" s="29">
        <v>0</v>
      </c>
      <c r="P39" s="29">
        <v>9</v>
      </c>
      <c r="Q39" s="29" t="s">
        <v>47</v>
      </c>
      <c r="R39" s="29">
        <v>0</v>
      </c>
      <c r="S39" s="29">
        <v>9</v>
      </c>
      <c r="T39" s="29">
        <v>1</v>
      </c>
      <c r="U39" s="29">
        <v>0</v>
      </c>
      <c r="V39" s="29">
        <v>1</v>
      </c>
      <c r="W39" s="29">
        <v>0</v>
      </c>
      <c r="X39" s="29">
        <v>0</v>
      </c>
      <c r="Y39" s="29">
        <v>8</v>
      </c>
      <c r="Z39" s="29">
        <v>0</v>
      </c>
      <c r="AA39" s="29">
        <v>0</v>
      </c>
      <c r="AB39" s="41" t="s">
        <v>84</v>
      </c>
      <c r="AC39" s="34" t="s">
        <v>20</v>
      </c>
      <c r="AD39" s="42">
        <v>1000000</v>
      </c>
      <c r="AE39" s="43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f aca="true" t="shared" si="2" ref="AJ39:AJ50">SUM(AD39:AI39)</f>
        <v>1000000</v>
      </c>
      <c r="AK39" s="35">
        <v>2018</v>
      </c>
      <c r="AL39" s="2"/>
    </row>
    <row r="40" spans="1:38" s="1" customFormat="1" ht="27" customHeight="1">
      <c r="A40" s="29"/>
      <c r="B40" s="29"/>
      <c r="C40" s="29"/>
      <c r="D40" s="75"/>
      <c r="E40" s="75"/>
      <c r="F40" s="75"/>
      <c r="G40" s="75"/>
      <c r="H40" s="75"/>
      <c r="I40" s="75"/>
      <c r="J40" s="75"/>
      <c r="K40" s="75"/>
      <c r="L40" s="29"/>
      <c r="M40" s="29"/>
      <c r="N40" s="29"/>
      <c r="O40" s="29"/>
      <c r="P40" s="29"/>
      <c r="Q40" s="29"/>
      <c r="R40" s="29">
        <v>0</v>
      </c>
      <c r="S40" s="29">
        <v>9</v>
      </c>
      <c r="T40" s="29">
        <v>1</v>
      </c>
      <c r="U40" s="29">
        <v>0</v>
      </c>
      <c r="V40" s="29">
        <v>1</v>
      </c>
      <c r="W40" s="29">
        <v>0</v>
      </c>
      <c r="X40" s="29">
        <v>0</v>
      </c>
      <c r="Y40" s="29">
        <v>8</v>
      </c>
      <c r="Z40" s="29">
        <v>0</v>
      </c>
      <c r="AA40" s="29">
        <v>1</v>
      </c>
      <c r="AB40" s="41" t="s">
        <v>85</v>
      </c>
      <c r="AC40" s="34" t="s">
        <v>23</v>
      </c>
      <c r="AD40" s="70">
        <v>1</v>
      </c>
      <c r="AE40" s="71">
        <v>0</v>
      </c>
      <c r="AF40" s="70">
        <v>0</v>
      </c>
      <c r="AG40" s="70">
        <v>0</v>
      </c>
      <c r="AH40" s="70">
        <v>0</v>
      </c>
      <c r="AI40" s="70">
        <v>0</v>
      </c>
      <c r="AJ40" s="42">
        <f t="shared" si="2"/>
        <v>1</v>
      </c>
      <c r="AK40" s="35">
        <v>2018</v>
      </c>
      <c r="AL40" s="2"/>
    </row>
    <row r="41" spans="1:38" s="1" customFormat="1" ht="36.75" customHeight="1">
      <c r="A41" s="29">
        <v>0</v>
      </c>
      <c r="B41" s="29">
        <v>2</v>
      </c>
      <c r="C41" s="29">
        <v>7</v>
      </c>
      <c r="D41" s="75">
        <v>0</v>
      </c>
      <c r="E41" s="75">
        <v>5</v>
      </c>
      <c r="F41" s="75">
        <v>0</v>
      </c>
      <c r="G41" s="75">
        <v>2</v>
      </c>
      <c r="H41" s="75">
        <v>0</v>
      </c>
      <c r="I41" s="75">
        <v>9</v>
      </c>
      <c r="J41" s="75">
        <v>1</v>
      </c>
      <c r="K41" s="75">
        <v>0</v>
      </c>
      <c r="L41" s="29">
        <v>1</v>
      </c>
      <c r="M41" s="29" t="s">
        <v>68</v>
      </c>
      <c r="N41" s="29">
        <v>0</v>
      </c>
      <c r="O41" s="29">
        <v>4</v>
      </c>
      <c r="P41" s="29">
        <v>3</v>
      </c>
      <c r="Q41" s="29" t="s">
        <v>73</v>
      </c>
      <c r="R41" s="29">
        <v>0</v>
      </c>
      <c r="S41" s="29">
        <v>9</v>
      </c>
      <c r="T41" s="29">
        <v>1</v>
      </c>
      <c r="U41" s="29">
        <v>0</v>
      </c>
      <c r="V41" s="29">
        <v>1</v>
      </c>
      <c r="W41" s="29">
        <v>0</v>
      </c>
      <c r="X41" s="29">
        <v>0</v>
      </c>
      <c r="Y41" s="29">
        <v>9</v>
      </c>
      <c r="Z41" s="29">
        <v>0</v>
      </c>
      <c r="AA41" s="29">
        <v>0</v>
      </c>
      <c r="AB41" s="41" t="s">
        <v>86</v>
      </c>
      <c r="AC41" s="34" t="s">
        <v>20</v>
      </c>
      <c r="AD41" s="70">
        <v>0</v>
      </c>
      <c r="AE41" s="43">
        <v>585535</v>
      </c>
      <c r="AF41" s="42">
        <v>260240.2</v>
      </c>
      <c r="AG41" s="42">
        <v>200000</v>
      </c>
      <c r="AH41" s="42">
        <v>200000</v>
      </c>
      <c r="AI41" s="42">
        <v>200000</v>
      </c>
      <c r="AJ41" s="42">
        <f t="shared" si="2"/>
        <v>1445775.2</v>
      </c>
      <c r="AK41" s="35">
        <v>2020</v>
      </c>
      <c r="AL41" s="2"/>
    </row>
    <row r="42" spans="1:38" s="1" customFormat="1" ht="36.75" customHeight="1">
      <c r="A42" s="29">
        <v>0</v>
      </c>
      <c r="B42" s="29">
        <v>2</v>
      </c>
      <c r="C42" s="29">
        <v>7</v>
      </c>
      <c r="D42" s="75">
        <v>0</v>
      </c>
      <c r="E42" s="75">
        <v>5</v>
      </c>
      <c r="F42" s="75">
        <v>0</v>
      </c>
      <c r="G42" s="75">
        <v>2</v>
      </c>
      <c r="H42" s="75">
        <v>0</v>
      </c>
      <c r="I42" s="75">
        <v>9</v>
      </c>
      <c r="J42" s="75">
        <v>1</v>
      </c>
      <c r="K42" s="75">
        <v>0</v>
      </c>
      <c r="L42" s="29">
        <v>1</v>
      </c>
      <c r="M42" s="29">
        <v>1</v>
      </c>
      <c r="N42" s="29">
        <v>0</v>
      </c>
      <c r="O42" s="29">
        <v>4</v>
      </c>
      <c r="P42" s="29">
        <v>3</v>
      </c>
      <c r="Q42" s="29" t="s">
        <v>73</v>
      </c>
      <c r="R42" s="29">
        <v>0</v>
      </c>
      <c r="S42" s="29">
        <v>9</v>
      </c>
      <c r="T42" s="29">
        <v>1</v>
      </c>
      <c r="U42" s="29">
        <v>0</v>
      </c>
      <c r="V42" s="29">
        <v>1</v>
      </c>
      <c r="W42" s="29">
        <v>0</v>
      </c>
      <c r="X42" s="29">
        <v>0</v>
      </c>
      <c r="Y42" s="29">
        <v>9</v>
      </c>
      <c r="Z42" s="29">
        <v>0</v>
      </c>
      <c r="AA42" s="29">
        <v>0</v>
      </c>
      <c r="AB42" s="40" t="s">
        <v>91</v>
      </c>
      <c r="AC42" s="34" t="s">
        <v>20</v>
      </c>
      <c r="AD42" s="70">
        <v>0</v>
      </c>
      <c r="AE42" s="43">
        <v>595535</v>
      </c>
      <c r="AF42" s="42">
        <v>506198.77</v>
      </c>
      <c r="AG42" s="70">
        <v>0</v>
      </c>
      <c r="AH42" s="70">
        <v>0</v>
      </c>
      <c r="AI42" s="70">
        <v>0</v>
      </c>
      <c r="AJ42" s="42">
        <f t="shared" si="2"/>
        <v>1101733.77</v>
      </c>
      <c r="AK42" s="35">
        <v>2020</v>
      </c>
      <c r="AL42" s="2"/>
    </row>
    <row r="43" spans="1:38" s="1" customFormat="1" ht="36.75" customHeight="1">
      <c r="A43" s="29">
        <v>0</v>
      </c>
      <c r="B43" s="29">
        <v>2</v>
      </c>
      <c r="C43" s="29">
        <v>7</v>
      </c>
      <c r="D43" s="75">
        <v>0</v>
      </c>
      <c r="E43" s="75">
        <v>5</v>
      </c>
      <c r="F43" s="75">
        <v>0</v>
      </c>
      <c r="G43" s="75">
        <v>2</v>
      </c>
      <c r="H43" s="75">
        <v>0</v>
      </c>
      <c r="I43" s="75">
        <v>9</v>
      </c>
      <c r="J43" s="75">
        <v>1</v>
      </c>
      <c r="K43" s="75">
        <v>0</v>
      </c>
      <c r="L43" s="29">
        <v>1</v>
      </c>
      <c r="M43" s="29">
        <v>1</v>
      </c>
      <c r="N43" s="29">
        <v>0</v>
      </c>
      <c r="O43" s="29">
        <v>9</v>
      </c>
      <c r="P43" s="29">
        <v>3</v>
      </c>
      <c r="Q43" s="29" t="s">
        <v>73</v>
      </c>
      <c r="R43" s="29">
        <v>0</v>
      </c>
      <c r="S43" s="29">
        <v>9</v>
      </c>
      <c r="T43" s="29">
        <v>1</v>
      </c>
      <c r="U43" s="29">
        <v>0</v>
      </c>
      <c r="V43" s="29">
        <v>1</v>
      </c>
      <c r="W43" s="29">
        <v>0</v>
      </c>
      <c r="X43" s="29">
        <v>0</v>
      </c>
      <c r="Y43" s="29">
        <v>9</v>
      </c>
      <c r="Z43" s="29">
        <v>0</v>
      </c>
      <c r="AA43" s="29">
        <v>0</v>
      </c>
      <c r="AB43" s="40" t="s">
        <v>92</v>
      </c>
      <c r="AC43" s="34" t="s">
        <v>20</v>
      </c>
      <c r="AD43" s="70">
        <v>0</v>
      </c>
      <c r="AE43" s="43">
        <v>10000</v>
      </c>
      <c r="AF43" s="42">
        <v>25000</v>
      </c>
      <c r="AG43" s="70">
        <v>0</v>
      </c>
      <c r="AH43" s="70">
        <v>0</v>
      </c>
      <c r="AI43" s="70">
        <v>0</v>
      </c>
      <c r="AJ43" s="42">
        <f t="shared" si="2"/>
        <v>35000</v>
      </c>
      <c r="AK43" s="35">
        <v>2020</v>
      </c>
      <c r="AL43" s="2"/>
    </row>
    <row r="44" spans="1:38" s="1" customFormat="1" ht="27" customHeight="1">
      <c r="A44" s="29"/>
      <c r="B44" s="29"/>
      <c r="C44" s="29"/>
      <c r="D44" s="75"/>
      <c r="E44" s="75"/>
      <c r="F44" s="75"/>
      <c r="G44" s="75"/>
      <c r="H44" s="75"/>
      <c r="I44" s="75"/>
      <c r="J44" s="75"/>
      <c r="K44" s="75"/>
      <c r="L44" s="29"/>
      <c r="M44" s="29"/>
      <c r="N44" s="29"/>
      <c r="O44" s="29"/>
      <c r="P44" s="29"/>
      <c r="Q44" s="29"/>
      <c r="R44" s="29">
        <v>0</v>
      </c>
      <c r="S44" s="29">
        <v>9</v>
      </c>
      <c r="T44" s="29">
        <v>1</v>
      </c>
      <c r="U44" s="29">
        <v>0</v>
      </c>
      <c r="V44" s="29">
        <v>1</v>
      </c>
      <c r="W44" s="29">
        <v>0</v>
      </c>
      <c r="X44" s="29">
        <v>0</v>
      </c>
      <c r="Y44" s="29">
        <v>9</v>
      </c>
      <c r="Z44" s="29">
        <v>0</v>
      </c>
      <c r="AA44" s="29">
        <v>1</v>
      </c>
      <c r="AB44" s="41" t="s">
        <v>87</v>
      </c>
      <c r="AC44" s="34" t="s">
        <v>23</v>
      </c>
      <c r="AD44" s="70">
        <v>0</v>
      </c>
      <c r="AE44" s="71">
        <v>1</v>
      </c>
      <c r="AF44" s="70">
        <v>0</v>
      </c>
      <c r="AG44" s="70">
        <v>0</v>
      </c>
      <c r="AH44" s="70">
        <v>0</v>
      </c>
      <c r="AI44" s="70">
        <v>0</v>
      </c>
      <c r="AJ44" s="70">
        <f t="shared" si="2"/>
        <v>1</v>
      </c>
      <c r="AK44" s="35">
        <v>2019</v>
      </c>
      <c r="AL44" s="2"/>
    </row>
    <row r="45" spans="1:38" s="1" customFormat="1" ht="27" customHeight="1">
      <c r="A45" s="29"/>
      <c r="B45" s="29"/>
      <c r="C45" s="29"/>
      <c r="D45" s="75"/>
      <c r="E45" s="75"/>
      <c r="F45" s="75"/>
      <c r="G45" s="75"/>
      <c r="H45" s="75"/>
      <c r="I45" s="75"/>
      <c r="J45" s="75"/>
      <c r="K45" s="75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41" t="s">
        <v>97</v>
      </c>
      <c r="AC45" s="34" t="s">
        <v>23</v>
      </c>
      <c r="AD45" s="70">
        <v>0</v>
      </c>
      <c r="AE45" s="71">
        <v>0</v>
      </c>
      <c r="AF45" s="70">
        <v>1</v>
      </c>
      <c r="AG45" s="70">
        <v>0</v>
      </c>
      <c r="AH45" s="70">
        <v>0</v>
      </c>
      <c r="AI45" s="70">
        <v>0</v>
      </c>
      <c r="AJ45" s="70">
        <f t="shared" si="2"/>
        <v>1</v>
      </c>
      <c r="AK45" s="35">
        <v>2020</v>
      </c>
      <c r="AL45" s="2"/>
    </row>
    <row r="46" spans="1:38" s="1" customFormat="1" ht="36">
      <c r="A46" s="29">
        <v>0</v>
      </c>
      <c r="B46" s="29">
        <v>2</v>
      </c>
      <c r="C46" s="29">
        <v>7</v>
      </c>
      <c r="D46" s="75">
        <v>0</v>
      </c>
      <c r="E46" s="75">
        <v>5</v>
      </c>
      <c r="F46" s="75">
        <v>0</v>
      </c>
      <c r="G46" s="75">
        <v>2</v>
      </c>
      <c r="H46" s="75">
        <v>0</v>
      </c>
      <c r="I46" s="75">
        <v>9</v>
      </c>
      <c r="J46" s="75">
        <v>1</v>
      </c>
      <c r="K46" s="75">
        <v>0</v>
      </c>
      <c r="L46" s="29">
        <v>1</v>
      </c>
      <c r="M46" s="29">
        <v>2</v>
      </c>
      <c r="N46" s="29">
        <v>0</v>
      </c>
      <c r="O46" s="29">
        <v>0</v>
      </c>
      <c r="P46" s="29">
        <v>5</v>
      </c>
      <c r="Q46" s="29" t="s">
        <v>89</v>
      </c>
      <c r="R46" s="29">
        <v>0</v>
      </c>
      <c r="S46" s="29">
        <v>9</v>
      </c>
      <c r="T46" s="29">
        <v>1</v>
      </c>
      <c r="U46" s="29">
        <v>0</v>
      </c>
      <c r="V46" s="29">
        <v>1</v>
      </c>
      <c r="W46" s="29">
        <v>0</v>
      </c>
      <c r="X46" s="29">
        <v>1</v>
      </c>
      <c r="Y46" s="29">
        <v>0</v>
      </c>
      <c r="Z46" s="29">
        <v>0</v>
      </c>
      <c r="AA46" s="29">
        <v>0</v>
      </c>
      <c r="AB46" s="41" t="s">
        <v>88</v>
      </c>
      <c r="AC46" s="34" t="s">
        <v>20</v>
      </c>
      <c r="AD46" s="70">
        <v>0</v>
      </c>
      <c r="AE46" s="43">
        <v>10000000</v>
      </c>
      <c r="AF46" s="71">
        <v>0</v>
      </c>
      <c r="AG46" s="71">
        <v>0</v>
      </c>
      <c r="AH46" s="71">
        <v>0</v>
      </c>
      <c r="AI46" s="70">
        <v>0</v>
      </c>
      <c r="AJ46" s="42">
        <f t="shared" si="2"/>
        <v>10000000</v>
      </c>
      <c r="AK46" s="35">
        <v>2019</v>
      </c>
      <c r="AL46" s="2"/>
    </row>
    <row r="47" spans="1:38" s="1" customFormat="1" ht="27" customHeight="1">
      <c r="A47" s="29"/>
      <c r="B47" s="29"/>
      <c r="C47" s="29"/>
      <c r="D47" s="75"/>
      <c r="E47" s="75"/>
      <c r="F47" s="75"/>
      <c r="G47" s="75"/>
      <c r="H47" s="75"/>
      <c r="I47" s="75"/>
      <c r="J47" s="75"/>
      <c r="K47" s="75"/>
      <c r="L47" s="29"/>
      <c r="M47" s="29"/>
      <c r="N47" s="29"/>
      <c r="O47" s="29"/>
      <c r="P47" s="29"/>
      <c r="Q47" s="29"/>
      <c r="R47" s="29">
        <v>0</v>
      </c>
      <c r="S47" s="29">
        <v>9</v>
      </c>
      <c r="T47" s="29">
        <v>1</v>
      </c>
      <c r="U47" s="29">
        <v>0</v>
      </c>
      <c r="V47" s="29">
        <v>1</v>
      </c>
      <c r="W47" s="29">
        <v>0</v>
      </c>
      <c r="X47" s="29">
        <v>1</v>
      </c>
      <c r="Y47" s="29">
        <v>0</v>
      </c>
      <c r="Z47" s="29">
        <v>0</v>
      </c>
      <c r="AA47" s="29">
        <v>1</v>
      </c>
      <c r="AB47" s="41" t="s">
        <v>90</v>
      </c>
      <c r="AC47" s="34" t="s">
        <v>23</v>
      </c>
      <c r="AD47" s="70">
        <v>0</v>
      </c>
      <c r="AE47" s="71">
        <v>1</v>
      </c>
      <c r="AF47" s="71">
        <v>0</v>
      </c>
      <c r="AG47" s="71">
        <v>0</v>
      </c>
      <c r="AH47" s="71">
        <v>0</v>
      </c>
      <c r="AI47" s="70">
        <v>0</v>
      </c>
      <c r="AJ47" s="70">
        <f t="shared" si="2"/>
        <v>1</v>
      </c>
      <c r="AK47" s="35">
        <v>2019</v>
      </c>
      <c r="AL47" s="2"/>
    </row>
    <row r="48" spans="1:38" s="1" customFormat="1" ht="27" customHeight="1">
      <c r="A48" s="29">
        <v>0</v>
      </c>
      <c r="B48" s="29">
        <v>2</v>
      </c>
      <c r="C48" s="29">
        <v>7</v>
      </c>
      <c r="D48" s="75">
        <v>0</v>
      </c>
      <c r="E48" s="75">
        <v>5</v>
      </c>
      <c r="F48" s="75">
        <v>0</v>
      </c>
      <c r="G48" s="75">
        <v>2</v>
      </c>
      <c r="H48" s="75">
        <v>0</v>
      </c>
      <c r="I48" s="75">
        <v>9</v>
      </c>
      <c r="J48" s="75">
        <v>1</v>
      </c>
      <c r="K48" s="75">
        <v>0</v>
      </c>
      <c r="L48" s="29">
        <v>1</v>
      </c>
      <c r="M48" s="29">
        <v>2</v>
      </c>
      <c r="N48" s="29">
        <v>0</v>
      </c>
      <c r="O48" s="29">
        <v>0</v>
      </c>
      <c r="P48" s="29">
        <v>6</v>
      </c>
      <c r="Q48" s="29" t="s">
        <v>47</v>
      </c>
      <c r="R48" s="29">
        <v>0</v>
      </c>
      <c r="S48" s="29">
        <v>9</v>
      </c>
      <c r="T48" s="29">
        <v>1</v>
      </c>
      <c r="U48" s="29">
        <v>0</v>
      </c>
      <c r="V48" s="29">
        <v>1</v>
      </c>
      <c r="W48" s="29">
        <v>0</v>
      </c>
      <c r="X48" s="29">
        <v>1</v>
      </c>
      <c r="Y48" s="29">
        <v>1</v>
      </c>
      <c r="Z48" s="29">
        <v>0</v>
      </c>
      <c r="AA48" s="29">
        <v>0</v>
      </c>
      <c r="AB48" s="73" t="s">
        <v>93</v>
      </c>
      <c r="AC48" s="77" t="s">
        <v>20</v>
      </c>
      <c r="AD48" s="71">
        <v>0</v>
      </c>
      <c r="AE48" s="43">
        <v>158568.8</v>
      </c>
      <c r="AF48" s="43">
        <v>566000</v>
      </c>
      <c r="AG48" s="43">
        <v>350000</v>
      </c>
      <c r="AH48" s="43">
        <v>400000</v>
      </c>
      <c r="AI48" s="42">
        <v>400000</v>
      </c>
      <c r="AJ48" s="42">
        <f t="shared" si="2"/>
        <v>1874568.8</v>
      </c>
      <c r="AK48" s="76">
        <v>2020</v>
      </c>
      <c r="AL48" s="2"/>
    </row>
    <row r="49" spans="1:38" s="1" customFormat="1" ht="36">
      <c r="A49" s="29"/>
      <c r="B49" s="29"/>
      <c r="C49" s="29"/>
      <c r="D49" s="75"/>
      <c r="E49" s="75"/>
      <c r="F49" s="75"/>
      <c r="G49" s="75"/>
      <c r="H49" s="75"/>
      <c r="I49" s="75"/>
      <c r="J49" s="75"/>
      <c r="K49" s="75"/>
      <c r="L49" s="29"/>
      <c r="M49" s="29"/>
      <c r="N49" s="29"/>
      <c r="O49" s="29"/>
      <c r="P49" s="29"/>
      <c r="Q49" s="29"/>
      <c r="R49" s="29">
        <v>0</v>
      </c>
      <c r="S49" s="29">
        <v>9</v>
      </c>
      <c r="T49" s="29">
        <v>1</v>
      </c>
      <c r="U49" s="29">
        <v>0</v>
      </c>
      <c r="V49" s="29">
        <v>1</v>
      </c>
      <c r="W49" s="29">
        <v>0</v>
      </c>
      <c r="X49" s="29">
        <v>1</v>
      </c>
      <c r="Y49" s="29">
        <v>1</v>
      </c>
      <c r="Z49" s="29">
        <v>0</v>
      </c>
      <c r="AA49" s="29">
        <v>1</v>
      </c>
      <c r="AB49" s="73" t="s">
        <v>94</v>
      </c>
      <c r="AC49" s="77" t="s">
        <v>23</v>
      </c>
      <c r="AD49" s="71">
        <v>0</v>
      </c>
      <c r="AE49" s="71">
        <v>3</v>
      </c>
      <c r="AF49" s="71">
        <v>10</v>
      </c>
      <c r="AG49" s="71">
        <v>7</v>
      </c>
      <c r="AH49" s="71">
        <v>7</v>
      </c>
      <c r="AI49" s="70">
        <v>0</v>
      </c>
      <c r="AJ49" s="70">
        <f t="shared" si="2"/>
        <v>27</v>
      </c>
      <c r="AK49" s="76">
        <v>2020</v>
      </c>
      <c r="AL49" s="2"/>
    </row>
    <row r="50" spans="1:38" s="80" customFormat="1" ht="24">
      <c r="A50" s="29">
        <v>0</v>
      </c>
      <c r="B50" s="29">
        <v>2</v>
      </c>
      <c r="C50" s="29">
        <v>7</v>
      </c>
      <c r="D50" s="75">
        <v>0</v>
      </c>
      <c r="E50" s="75">
        <v>5</v>
      </c>
      <c r="F50" s="75">
        <v>0</v>
      </c>
      <c r="G50" s="75">
        <v>2</v>
      </c>
      <c r="H50" s="75">
        <v>0</v>
      </c>
      <c r="I50" s="75">
        <v>9</v>
      </c>
      <c r="J50" s="75">
        <v>1</v>
      </c>
      <c r="K50" s="75">
        <v>0</v>
      </c>
      <c r="L50" s="29">
        <v>1</v>
      </c>
      <c r="M50" s="29">
        <v>2</v>
      </c>
      <c r="N50" s="29">
        <v>0</v>
      </c>
      <c r="O50" s="29">
        <v>0</v>
      </c>
      <c r="P50" s="29">
        <v>7</v>
      </c>
      <c r="Q50" s="29" t="s">
        <v>47</v>
      </c>
      <c r="R50" s="29">
        <v>0</v>
      </c>
      <c r="S50" s="29">
        <v>9</v>
      </c>
      <c r="T50" s="29">
        <v>1</v>
      </c>
      <c r="U50" s="29">
        <v>0</v>
      </c>
      <c r="V50" s="29">
        <v>1</v>
      </c>
      <c r="W50" s="29">
        <v>0</v>
      </c>
      <c r="X50" s="29">
        <v>1</v>
      </c>
      <c r="Y50" s="29">
        <v>2</v>
      </c>
      <c r="Z50" s="29">
        <v>0</v>
      </c>
      <c r="AA50" s="29">
        <v>0</v>
      </c>
      <c r="AB50" s="41" t="s">
        <v>95</v>
      </c>
      <c r="AC50" s="34" t="s">
        <v>20</v>
      </c>
      <c r="AD50" s="70">
        <v>0</v>
      </c>
      <c r="AE50" s="70">
        <v>0</v>
      </c>
      <c r="AF50" s="42">
        <v>429999</v>
      </c>
      <c r="AG50" s="42">
        <v>1133447.76</v>
      </c>
      <c r="AH50" s="70">
        <v>0</v>
      </c>
      <c r="AI50" s="70">
        <v>0</v>
      </c>
      <c r="AJ50" s="42">
        <f t="shared" si="2"/>
        <v>1563446.76</v>
      </c>
      <c r="AK50" s="35">
        <v>2020</v>
      </c>
      <c r="AL50" s="4"/>
    </row>
    <row r="51" spans="1:38" s="80" customFormat="1" ht="24">
      <c r="A51" s="29"/>
      <c r="B51" s="29"/>
      <c r="C51" s="29"/>
      <c r="D51" s="75"/>
      <c r="E51" s="75"/>
      <c r="F51" s="75"/>
      <c r="G51" s="75"/>
      <c r="H51" s="75"/>
      <c r="I51" s="75"/>
      <c r="J51" s="75"/>
      <c r="K51" s="75"/>
      <c r="L51" s="29"/>
      <c r="M51" s="29"/>
      <c r="N51" s="29"/>
      <c r="O51" s="29"/>
      <c r="P51" s="29"/>
      <c r="Q51" s="29"/>
      <c r="R51" s="29">
        <v>0</v>
      </c>
      <c r="S51" s="29">
        <v>9</v>
      </c>
      <c r="T51" s="29">
        <v>1</v>
      </c>
      <c r="U51" s="29">
        <v>0</v>
      </c>
      <c r="V51" s="29">
        <v>1</v>
      </c>
      <c r="W51" s="29">
        <v>0</v>
      </c>
      <c r="X51" s="29">
        <v>1</v>
      </c>
      <c r="Y51" s="29">
        <v>2</v>
      </c>
      <c r="Z51" s="29">
        <v>0</v>
      </c>
      <c r="AA51" s="29">
        <v>1</v>
      </c>
      <c r="AB51" s="41" t="s">
        <v>96</v>
      </c>
      <c r="AC51" s="34" t="s">
        <v>23</v>
      </c>
      <c r="AD51" s="70">
        <v>0</v>
      </c>
      <c r="AE51" s="70">
        <v>0</v>
      </c>
      <c r="AF51" s="70">
        <v>1</v>
      </c>
      <c r="AG51" s="70">
        <v>1</v>
      </c>
      <c r="AH51" s="70">
        <v>0</v>
      </c>
      <c r="AI51" s="70">
        <v>0</v>
      </c>
      <c r="AJ51" s="70">
        <f>SUM(AD51:AI51)</f>
        <v>2</v>
      </c>
      <c r="AK51" s="35">
        <v>2020</v>
      </c>
      <c r="AL51" s="4"/>
    </row>
    <row r="52" spans="1:38" s="80" customFormat="1" ht="24">
      <c r="A52" s="29">
        <v>0</v>
      </c>
      <c r="B52" s="29">
        <v>2</v>
      </c>
      <c r="C52" s="29">
        <v>7</v>
      </c>
      <c r="D52" s="75">
        <v>0</v>
      </c>
      <c r="E52" s="75">
        <v>5</v>
      </c>
      <c r="F52" s="75">
        <v>0</v>
      </c>
      <c r="G52" s="75">
        <v>2</v>
      </c>
      <c r="H52" s="75">
        <v>0</v>
      </c>
      <c r="I52" s="75">
        <v>9</v>
      </c>
      <c r="J52" s="75">
        <v>1</v>
      </c>
      <c r="K52" s="75" t="s">
        <v>103</v>
      </c>
      <c r="L52" s="29">
        <v>6</v>
      </c>
      <c r="M52" s="29">
        <v>5</v>
      </c>
      <c r="N52" s="29">
        <v>0</v>
      </c>
      <c r="O52" s="29">
        <v>1</v>
      </c>
      <c r="P52" s="29">
        <v>3</v>
      </c>
      <c r="Q52" s="29">
        <v>1</v>
      </c>
      <c r="R52" s="29">
        <v>0</v>
      </c>
      <c r="S52" s="29">
        <v>9</v>
      </c>
      <c r="T52" s="29">
        <v>1</v>
      </c>
      <c r="U52" s="29">
        <v>0</v>
      </c>
      <c r="V52" s="29">
        <v>1</v>
      </c>
      <c r="W52" s="29">
        <v>0</v>
      </c>
      <c r="X52" s="29">
        <v>1</v>
      </c>
      <c r="Y52" s="29">
        <v>3</v>
      </c>
      <c r="Z52" s="29">
        <v>0</v>
      </c>
      <c r="AA52" s="29">
        <v>0</v>
      </c>
      <c r="AB52" s="41" t="s">
        <v>104</v>
      </c>
      <c r="AC52" s="34" t="s">
        <v>20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42">
        <v>150466800</v>
      </c>
      <c r="AJ52" s="42">
        <f>SUM(AD52:AI52)</f>
        <v>150466800</v>
      </c>
      <c r="AK52" s="35">
        <v>2023</v>
      </c>
      <c r="AL52" s="4"/>
    </row>
    <row r="53" spans="1:38" s="80" customFormat="1" ht="24">
      <c r="A53" s="29"/>
      <c r="B53" s="29"/>
      <c r="C53" s="29"/>
      <c r="D53" s="75"/>
      <c r="E53" s="75"/>
      <c r="F53" s="75"/>
      <c r="G53" s="75"/>
      <c r="H53" s="75"/>
      <c r="I53" s="75"/>
      <c r="J53" s="75"/>
      <c r="K53" s="75"/>
      <c r="L53" s="29"/>
      <c r="M53" s="29"/>
      <c r="N53" s="29"/>
      <c r="O53" s="29"/>
      <c r="P53" s="29"/>
      <c r="Q53" s="29"/>
      <c r="R53" s="29">
        <v>0</v>
      </c>
      <c r="S53" s="29">
        <v>9</v>
      </c>
      <c r="T53" s="29">
        <v>1</v>
      </c>
      <c r="U53" s="29">
        <v>0</v>
      </c>
      <c r="V53" s="29">
        <v>1</v>
      </c>
      <c r="W53" s="29">
        <v>0</v>
      </c>
      <c r="X53" s="29">
        <v>1</v>
      </c>
      <c r="Y53" s="29">
        <v>3</v>
      </c>
      <c r="Z53" s="29">
        <v>0</v>
      </c>
      <c r="AA53" s="29">
        <v>0</v>
      </c>
      <c r="AB53" s="41" t="s">
        <v>105</v>
      </c>
      <c r="AC53" s="34" t="s">
        <v>23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1</v>
      </c>
      <c r="AJ53" s="70">
        <f>SUM(AD53:AI53)</f>
        <v>1</v>
      </c>
      <c r="AK53" s="35">
        <v>2023</v>
      </c>
      <c r="AL53" s="4"/>
    </row>
    <row r="54" spans="1:38" s="1" customFormat="1" ht="15">
      <c r="A54" s="27"/>
      <c r="B54" s="27"/>
      <c r="C54" s="27"/>
      <c r="D54" s="31"/>
      <c r="E54" s="31"/>
      <c r="F54" s="31"/>
      <c r="G54" s="31"/>
      <c r="H54" s="31"/>
      <c r="I54" s="31"/>
      <c r="J54" s="31"/>
      <c r="K54" s="31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1"/>
      <c r="AC54" s="34"/>
      <c r="AD54" s="70"/>
      <c r="AE54" s="71"/>
      <c r="AF54" s="71"/>
      <c r="AG54" s="71"/>
      <c r="AH54" s="71"/>
      <c r="AI54" s="71"/>
      <c r="AJ54" s="43"/>
      <c r="AK54" s="35"/>
      <c r="AL54" s="2"/>
    </row>
    <row r="55" spans="1:38" s="1" customFormat="1" ht="17.25" customHeight="1">
      <c r="A55" s="27"/>
      <c r="B55" s="27"/>
      <c r="C55" s="27"/>
      <c r="D55" s="31"/>
      <c r="E55" s="31"/>
      <c r="F55" s="31"/>
      <c r="G55" s="31"/>
      <c r="H55" s="31"/>
      <c r="I55" s="31"/>
      <c r="J55" s="31"/>
      <c r="K55" s="31"/>
      <c r="L55" s="27"/>
      <c r="M55" s="27"/>
      <c r="N55" s="27"/>
      <c r="O55" s="27"/>
      <c r="P55" s="27"/>
      <c r="Q55" s="27"/>
      <c r="R55" s="27">
        <v>0</v>
      </c>
      <c r="S55" s="27">
        <v>9</v>
      </c>
      <c r="T55" s="27">
        <v>1</v>
      </c>
      <c r="U55" s="27">
        <v>0</v>
      </c>
      <c r="V55" s="27">
        <v>2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41" t="s">
        <v>58</v>
      </c>
      <c r="AC55" s="34" t="s">
        <v>20</v>
      </c>
      <c r="AD55" s="70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43">
        <f>SUM(AD55:AI55)</f>
        <v>0</v>
      </c>
      <c r="AK55" s="35">
        <v>2023</v>
      </c>
      <c r="AL55" s="2"/>
    </row>
    <row r="56" spans="1:38" s="1" customFormat="1" ht="24">
      <c r="A56" s="27"/>
      <c r="B56" s="27"/>
      <c r="C56" s="27"/>
      <c r="D56" s="31"/>
      <c r="E56" s="31"/>
      <c r="F56" s="31"/>
      <c r="G56" s="31"/>
      <c r="H56" s="31"/>
      <c r="I56" s="31"/>
      <c r="J56" s="31"/>
      <c r="K56" s="31"/>
      <c r="L56" s="27"/>
      <c r="M56" s="27"/>
      <c r="N56" s="27"/>
      <c r="O56" s="27"/>
      <c r="P56" s="27"/>
      <c r="Q56" s="27"/>
      <c r="R56" s="27">
        <v>0</v>
      </c>
      <c r="S56" s="27">
        <v>9</v>
      </c>
      <c r="T56" s="27">
        <v>1</v>
      </c>
      <c r="U56" s="27">
        <v>0</v>
      </c>
      <c r="V56" s="27">
        <v>2</v>
      </c>
      <c r="W56" s="27">
        <v>0</v>
      </c>
      <c r="X56" s="27">
        <v>0</v>
      </c>
      <c r="Y56" s="27">
        <v>0</v>
      </c>
      <c r="Z56" s="27">
        <v>0</v>
      </c>
      <c r="AA56" s="27">
        <v>1</v>
      </c>
      <c r="AB56" s="41" t="s">
        <v>60</v>
      </c>
      <c r="AC56" s="34" t="s">
        <v>23</v>
      </c>
      <c r="AD56" s="70">
        <v>1</v>
      </c>
      <c r="AE56" s="70">
        <v>1</v>
      </c>
      <c r="AF56" s="70">
        <v>1</v>
      </c>
      <c r="AG56" s="70">
        <v>1</v>
      </c>
      <c r="AH56" s="70">
        <v>1</v>
      </c>
      <c r="AI56" s="70">
        <v>1</v>
      </c>
      <c r="AJ56" s="70">
        <f>SUM(AD56:AI56)</f>
        <v>6</v>
      </c>
      <c r="AK56" s="35">
        <v>2023</v>
      </c>
      <c r="AL56" s="2"/>
    </row>
    <row r="57" spans="1:38" s="1" customFormat="1" ht="24">
      <c r="A57" s="27"/>
      <c r="B57" s="27"/>
      <c r="C57" s="27"/>
      <c r="D57" s="31"/>
      <c r="E57" s="31"/>
      <c r="F57" s="31"/>
      <c r="G57" s="31"/>
      <c r="H57" s="31"/>
      <c r="I57" s="31"/>
      <c r="J57" s="31"/>
      <c r="K57" s="31"/>
      <c r="L57" s="27"/>
      <c r="M57" s="27"/>
      <c r="N57" s="27"/>
      <c r="O57" s="27"/>
      <c r="P57" s="27"/>
      <c r="Q57" s="27"/>
      <c r="R57" s="27">
        <v>0</v>
      </c>
      <c r="S57" s="27">
        <v>9</v>
      </c>
      <c r="T57" s="27">
        <v>1</v>
      </c>
      <c r="U57" s="27">
        <v>0</v>
      </c>
      <c r="V57" s="27">
        <v>2</v>
      </c>
      <c r="W57" s="27">
        <v>0</v>
      </c>
      <c r="X57" s="27">
        <v>0</v>
      </c>
      <c r="Y57" s="27">
        <v>1</v>
      </c>
      <c r="Z57" s="27">
        <v>0</v>
      </c>
      <c r="AA57" s="27">
        <v>0</v>
      </c>
      <c r="AB57" s="41" t="s">
        <v>61</v>
      </c>
      <c r="AC57" s="34" t="s">
        <v>22</v>
      </c>
      <c r="AD57" s="70" t="s">
        <v>41</v>
      </c>
      <c r="AE57" s="70" t="s">
        <v>41</v>
      </c>
      <c r="AF57" s="70" t="s">
        <v>41</v>
      </c>
      <c r="AG57" s="70" t="s">
        <v>41</v>
      </c>
      <c r="AH57" s="70" t="s">
        <v>41</v>
      </c>
      <c r="AI57" s="70" t="s">
        <v>41</v>
      </c>
      <c r="AJ57" s="43" t="s">
        <v>41</v>
      </c>
      <c r="AK57" s="35">
        <v>2023</v>
      </c>
      <c r="AL57" s="2"/>
    </row>
    <row r="58" spans="1:38" s="1" customFormat="1" ht="24">
      <c r="A58" s="27"/>
      <c r="B58" s="27"/>
      <c r="C58" s="27"/>
      <c r="D58" s="31"/>
      <c r="E58" s="31"/>
      <c r="F58" s="31"/>
      <c r="G58" s="31"/>
      <c r="H58" s="31"/>
      <c r="I58" s="31"/>
      <c r="J58" s="31"/>
      <c r="K58" s="31"/>
      <c r="L58" s="27"/>
      <c r="M58" s="27"/>
      <c r="N58" s="27"/>
      <c r="O58" s="27"/>
      <c r="P58" s="27"/>
      <c r="Q58" s="27"/>
      <c r="R58" s="27">
        <v>0</v>
      </c>
      <c r="S58" s="27">
        <v>9</v>
      </c>
      <c r="T58" s="27">
        <v>1</v>
      </c>
      <c r="U58" s="27">
        <v>0</v>
      </c>
      <c r="V58" s="27">
        <v>2</v>
      </c>
      <c r="W58" s="27">
        <v>0</v>
      </c>
      <c r="X58" s="27">
        <v>0</v>
      </c>
      <c r="Y58" s="27">
        <v>1</v>
      </c>
      <c r="Z58" s="27">
        <v>0</v>
      </c>
      <c r="AA58" s="27">
        <v>1</v>
      </c>
      <c r="AB58" s="41" t="s">
        <v>62</v>
      </c>
      <c r="AC58" s="34" t="s">
        <v>23</v>
      </c>
      <c r="AD58" s="70">
        <v>18</v>
      </c>
      <c r="AE58" s="70">
        <v>18</v>
      </c>
      <c r="AF58" s="70">
        <v>18</v>
      </c>
      <c r="AG58" s="70">
        <v>18</v>
      </c>
      <c r="AH58" s="70">
        <v>18</v>
      </c>
      <c r="AI58" s="70">
        <v>18</v>
      </c>
      <c r="AJ58" s="70">
        <v>18</v>
      </c>
      <c r="AK58" s="35">
        <v>2023</v>
      </c>
      <c r="AL58" s="2"/>
    </row>
    <row r="59" spans="1:38" s="1" customFormat="1" ht="24">
      <c r="A59" s="27"/>
      <c r="B59" s="27"/>
      <c r="C59" s="27"/>
      <c r="D59" s="31"/>
      <c r="E59" s="31"/>
      <c r="F59" s="31"/>
      <c r="G59" s="31"/>
      <c r="H59" s="31"/>
      <c r="I59" s="31"/>
      <c r="J59" s="31"/>
      <c r="K59" s="31"/>
      <c r="L59" s="27"/>
      <c r="M59" s="27"/>
      <c r="N59" s="27"/>
      <c r="O59" s="27"/>
      <c r="P59" s="27"/>
      <c r="Q59" s="27"/>
      <c r="R59" s="27">
        <v>0</v>
      </c>
      <c r="S59" s="27">
        <v>9</v>
      </c>
      <c r="T59" s="27">
        <v>1</v>
      </c>
      <c r="U59" s="27">
        <v>0</v>
      </c>
      <c r="V59" s="27">
        <v>2</v>
      </c>
      <c r="W59" s="27">
        <v>0</v>
      </c>
      <c r="X59" s="27">
        <v>0</v>
      </c>
      <c r="Y59" s="27">
        <v>2</v>
      </c>
      <c r="Z59" s="27">
        <v>0</v>
      </c>
      <c r="AA59" s="27">
        <v>0</v>
      </c>
      <c r="AB59" s="41" t="s">
        <v>63</v>
      </c>
      <c r="AC59" s="34" t="s">
        <v>22</v>
      </c>
      <c r="AD59" s="70" t="s">
        <v>41</v>
      </c>
      <c r="AE59" s="70" t="s">
        <v>41</v>
      </c>
      <c r="AF59" s="70" t="s">
        <v>41</v>
      </c>
      <c r="AG59" s="70" t="s">
        <v>41</v>
      </c>
      <c r="AH59" s="70" t="s">
        <v>41</v>
      </c>
      <c r="AI59" s="70" t="s">
        <v>41</v>
      </c>
      <c r="AJ59" s="43" t="s">
        <v>41</v>
      </c>
      <c r="AK59" s="35">
        <v>2023</v>
      </c>
      <c r="AL59" s="2"/>
    </row>
    <row r="60" spans="1:38" s="1" customFormat="1" ht="24">
      <c r="A60" s="27"/>
      <c r="B60" s="27"/>
      <c r="C60" s="27"/>
      <c r="D60" s="31"/>
      <c r="E60" s="31"/>
      <c r="F60" s="31"/>
      <c r="G60" s="31"/>
      <c r="H60" s="31"/>
      <c r="I60" s="31"/>
      <c r="J60" s="31"/>
      <c r="K60" s="31"/>
      <c r="L60" s="27"/>
      <c r="M60" s="27"/>
      <c r="N60" s="27"/>
      <c r="O60" s="27"/>
      <c r="P60" s="27"/>
      <c r="Q60" s="27"/>
      <c r="R60" s="27">
        <v>0</v>
      </c>
      <c r="S60" s="27">
        <v>9</v>
      </c>
      <c r="T60" s="27">
        <v>1</v>
      </c>
      <c r="U60" s="27">
        <v>0</v>
      </c>
      <c r="V60" s="27">
        <v>2</v>
      </c>
      <c r="W60" s="27">
        <v>0</v>
      </c>
      <c r="X60" s="27">
        <v>0</v>
      </c>
      <c r="Y60" s="27">
        <v>2</v>
      </c>
      <c r="Z60" s="27">
        <v>0</v>
      </c>
      <c r="AA60" s="27">
        <v>1</v>
      </c>
      <c r="AB60" s="41" t="s">
        <v>64</v>
      </c>
      <c r="AC60" s="34" t="s">
        <v>23</v>
      </c>
      <c r="AD60" s="70">
        <v>45</v>
      </c>
      <c r="AE60" s="70">
        <v>45</v>
      </c>
      <c r="AF60" s="70">
        <v>45</v>
      </c>
      <c r="AG60" s="70">
        <v>45</v>
      </c>
      <c r="AH60" s="70">
        <v>45</v>
      </c>
      <c r="AI60" s="70">
        <v>45</v>
      </c>
      <c r="AJ60" s="70">
        <v>45</v>
      </c>
      <c r="AK60" s="35">
        <v>2023</v>
      </c>
      <c r="AL60" s="2"/>
    </row>
    <row r="61" spans="1:38" s="1" customFormat="1" ht="15">
      <c r="A61" s="36"/>
      <c r="B61" s="36"/>
      <c r="C61" s="36"/>
      <c r="D61" s="37"/>
      <c r="E61" s="37"/>
      <c r="F61" s="37"/>
      <c r="G61" s="37"/>
      <c r="H61" s="37"/>
      <c r="I61" s="37"/>
      <c r="J61" s="37"/>
      <c r="K61" s="37"/>
      <c r="L61" s="38"/>
      <c r="M61" s="38"/>
      <c r="N61" s="38"/>
      <c r="O61" s="38"/>
      <c r="P61" s="38"/>
      <c r="Q61" s="38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0"/>
      <c r="AC61" s="34"/>
      <c r="AD61" s="43"/>
      <c r="AE61" s="42"/>
      <c r="AF61" s="42"/>
      <c r="AG61" s="43"/>
      <c r="AH61" s="43"/>
      <c r="AI61" s="43"/>
      <c r="AJ61" s="43"/>
      <c r="AK61" s="35"/>
      <c r="AL61" s="2"/>
    </row>
    <row r="62" spans="1:38" s="1" customFormat="1" ht="24">
      <c r="A62" s="27">
        <v>0</v>
      </c>
      <c r="B62" s="27">
        <v>2</v>
      </c>
      <c r="C62" s="27">
        <v>7</v>
      </c>
      <c r="D62" s="27">
        <v>0</v>
      </c>
      <c r="E62" s="27">
        <v>5</v>
      </c>
      <c r="F62" s="27">
        <v>0</v>
      </c>
      <c r="G62" s="27">
        <v>2</v>
      </c>
      <c r="H62" s="27">
        <v>0</v>
      </c>
      <c r="I62" s="27">
        <v>9</v>
      </c>
      <c r="J62" s="27">
        <v>2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9</v>
      </c>
      <c r="T62" s="27">
        <v>2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41" t="s">
        <v>30</v>
      </c>
      <c r="AC62" s="34" t="s">
        <v>20</v>
      </c>
      <c r="AD62" s="43">
        <f aca="true" t="shared" si="3" ref="AD62:AI62">AD63</f>
        <v>5998852.97</v>
      </c>
      <c r="AE62" s="43">
        <f t="shared" si="3"/>
        <v>17306315.23</v>
      </c>
      <c r="AF62" s="42">
        <f t="shared" si="3"/>
        <v>19333305.98</v>
      </c>
      <c r="AG62" s="43">
        <f t="shared" si="3"/>
        <v>28876178</v>
      </c>
      <c r="AH62" s="43">
        <f t="shared" si="3"/>
        <v>0</v>
      </c>
      <c r="AI62" s="43">
        <f t="shared" si="3"/>
        <v>0</v>
      </c>
      <c r="AJ62" s="42">
        <f>SUM(AD62:AI62)</f>
        <v>71514652.18</v>
      </c>
      <c r="AK62" s="35">
        <v>2023</v>
      </c>
      <c r="AL62" s="2"/>
    </row>
    <row r="63" spans="1:38" s="1" customFormat="1" ht="24">
      <c r="A63" s="36"/>
      <c r="B63" s="36"/>
      <c r="C63" s="36"/>
      <c r="D63" s="37"/>
      <c r="E63" s="37"/>
      <c r="F63" s="37"/>
      <c r="G63" s="37"/>
      <c r="H63" s="37"/>
      <c r="I63" s="37"/>
      <c r="J63" s="37"/>
      <c r="K63" s="37"/>
      <c r="L63" s="38"/>
      <c r="M63" s="38"/>
      <c r="N63" s="38"/>
      <c r="O63" s="38"/>
      <c r="P63" s="38"/>
      <c r="Q63" s="38"/>
      <c r="R63" s="27">
        <v>0</v>
      </c>
      <c r="S63" s="27">
        <v>9</v>
      </c>
      <c r="T63" s="27">
        <v>2</v>
      </c>
      <c r="U63" s="27">
        <v>0</v>
      </c>
      <c r="V63" s="27">
        <v>1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40" t="s">
        <v>31</v>
      </c>
      <c r="AC63" s="34" t="s">
        <v>20</v>
      </c>
      <c r="AD63" s="43">
        <f>AD65+AD66</f>
        <v>5998852.97</v>
      </c>
      <c r="AE63" s="43">
        <f>AE65+AE66+AE70+AE71</f>
        <v>17306315.23</v>
      </c>
      <c r="AF63" s="42">
        <f>AF65+AF66+AF70+AF71+AF73+AF75</f>
        <v>19333305.98</v>
      </c>
      <c r="AG63" s="42">
        <f>AG65+AG66+AG70+AG71+AG73+AG75</f>
        <v>28876178</v>
      </c>
      <c r="AH63" s="42">
        <f>AH65+AH66+AH70+AH71+AH73+AH75</f>
        <v>0</v>
      </c>
      <c r="AI63" s="42">
        <f>AI65+AI66+AI70+AI71+AI73+AI75</f>
        <v>0</v>
      </c>
      <c r="AJ63" s="42">
        <f>SUM(AD63:AI63)</f>
        <v>71514652.18</v>
      </c>
      <c r="AK63" s="35">
        <v>2023</v>
      </c>
      <c r="AL63" s="2"/>
    </row>
    <row r="64" spans="1:38" s="1" customFormat="1" ht="15">
      <c r="A64" s="36"/>
      <c r="B64" s="36"/>
      <c r="C64" s="36"/>
      <c r="D64" s="37"/>
      <c r="E64" s="37"/>
      <c r="F64" s="37"/>
      <c r="G64" s="37"/>
      <c r="H64" s="37"/>
      <c r="I64" s="37"/>
      <c r="J64" s="37"/>
      <c r="K64" s="37"/>
      <c r="L64" s="38"/>
      <c r="M64" s="38"/>
      <c r="N64" s="38"/>
      <c r="O64" s="38"/>
      <c r="P64" s="38"/>
      <c r="Q64" s="38"/>
      <c r="R64" s="27">
        <v>0</v>
      </c>
      <c r="S64" s="27">
        <v>9</v>
      </c>
      <c r="T64" s="27">
        <v>2</v>
      </c>
      <c r="U64" s="27">
        <v>0</v>
      </c>
      <c r="V64" s="27">
        <v>1</v>
      </c>
      <c r="W64" s="27">
        <v>0</v>
      </c>
      <c r="X64" s="27">
        <v>0</v>
      </c>
      <c r="Y64" s="27">
        <v>0</v>
      </c>
      <c r="Z64" s="27">
        <v>0</v>
      </c>
      <c r="AA64" s="27">
        <v>1</v>
      </c>
      <c r="AB64" s="40" t="s">
        <v>32</v>
      </c>
      <c r="AC64" s="34" t="s">
        <v>23</v>
      </c>
      <c r="AD64" s="71">
        <v>20</v>
      </c>
      <c r="AE64" s="71">
        <v>27</v>
      </c>
      <c r="AF64" s="71">
        <v>27</v>
      </c>
      <c r="AG64" s="71">
        <v>27</v>
      </c>
      <c r="AH64" s="71">
        <v>27</v>
      </c>
      <c r="AI64" s="71">
        <v>27</v>
      </c>
      <c r="AJ64" s="71">
        <v>27</v>
      </c>
      <c r="AK64" s="35">
        <v>2023</v>
      </c>
      <c r="AL64" s="2"/>
    </row>
    <row r="65" spans="1:38" s="1" customFormat="1" ht="36">
      <c r="A65" s="27">
        <v>0</v>
      </c>
      <c r="B65" s="27">
        <v>2</v>
      </c>
      <c r="C65" s="27">
        <v>7</v>
      </c>
      <c r="D65" s="27">
        <v>0</v>
      </c>
      <c r="E65" s="27">
        <v>5</v>
      </c>
      <c r="F65" s="27">
        <v>0</v>
      </c>
      <c r="G65" s="27">
        <v>2</v>
      </c>
      <c r="H65" s="27">
        <v>0</v>
      </c>
      <c r="I65" s="27">
        <v>9</v>
      </c>
      <c r="J65" s="27">
        <v>2</v>
      </c>
      <c r="K65" s="27">
        <v>0</v>
      </c>
      <c r="L65" s="27">
        <v>1</v>
      </c>
      <c r="M65" s="27" t="s">
        <v>68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9</v>
      </c>
      <c r="T65" s="27">
        <v>2</v>
      </c>
      <c r="U65" s="27">
        <v>0</v>
      </c>
      <c r="V65" s="27">
        <v>1</v>
      </c>
      <c r="W65" s="27">
        <v>0</v>
      </c>
      <c r="X65" s="27">
        <v>0</v>
      </c>
      <c r="Y65" s="27">
        <v>1</v>
      </c>
      <c r="Z65" s="27">
        <v>0</v>
      </c>
      <c r="AA65" s="27">
        <v>0</v>
      </c>
      <c r="AB65" s="41" t="s">
        <v>39</v>
      </c>
      <c r="AC65" s="34" t="s">
        <v>20</v>
      </c>
      <c r="AD65" s="44">
        <v>845352.97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f>SUM(AD65:AI65)</f>
        <v>845352.97</v>
      </c>
      <c r="AK65" s="35">
        <v>2018</v>
      </c>
      <c r="AL65" s="2"/>
    </row>
    <row r="66" spans="1:38" s="1" customFormat="1" ht="36">
      <c r="A66" s="27">
        <v>0</v>
      </c>
      <c r="B66" s="27">
        <v>2</v>
      </c>
      <c r="C66" s="27">
        <v>7</v>
      </c>
      <c r="D66" s="31">
        <v>0</v>
      </c>
      <c r="E66" s="31">
        <v>5</v>
      </c>
      <c r="F66" s="31">
        <v>0</v>
      </c>
      <c r="G66" s="31">
        <v>2</v>
      </c>
      <c r="H66" s="31">
        <v>0</v>
      </c>
      <c r="I66" s="31">
        <v>9</v>
      </c>
      <c r="J66" s="31">
        <v>2</v>
      </c>
      <c r="K66" s="31">
        <v>0</v>
      </c>
      <c r="L66" s="27">
        <v>1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9</v>
      </c>
      <c r="T66" s="27">
        <v>2</v>
      </c>
      <c r="U66" s="27">
        <v>0</v>
      </c>
      <c r="V66" s="27">
        <v>1</v>
      </c>
      <c r="W66" s="27">
        <v>0</v>
      </c>
      <c r="X66" s="27">
        <v>0</v>
      </c>
      <c r="Y66" s="27">
        <v>1</v>
      </c>
      <c r="Z66" s="27">
        <v>0</v>
      </c>
      <c r="AA66" s="27">
        <v>0</v>
      </c>
      <c r="AB66" s="40" t="s">
        <v>67</v>
      </c>
      <c r="AC66" s="34" t="s">
        <v>20</v>
      </c>
      <c r="AD66" s="44">
        <v>5153500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f>SUM(AD66:AI66)</f>
        <v>5153500</v>
      </c>
      <c r="AK66" s="35">
        <v>2018</v>
      </c>
      <c r="AL66" s="2"/>
    </row>
    <row r="67" spans="1:38" s="1" customFormat="1" ht="24">
      <c r="A67" s="36"/>
      <c r="B67" s="36"/>
      <c r="C67" s="36"/>
      <c r="D67" s="37"/>
      <c r="E67" s="37"/>
      <c r="F67" s="37"/>
      <c r="G67" s="37"/>
      <c r="H67" s="37"/>
      <c r="I67" s="37"/>
      <c r="J67" s="37"/>
      <c r="K67" s="37"/>
      <c r="L67" s="38"/>
      <c r="M67" s="38"/>
      <c r="N67" s="38"/>
      <c r="O67" s="38"/>
      <c r="P67" s="38"/>
      <c r="Q67" s="38"/>
      <c r="R67" s="27">
        <v>0</v>
      </c>
      <c r="S67" s="27">
        <v>9</v>
      </c>
      <c r="T67" s="27">
        <v>2</v>
      </c>
      <c r="U67" s="27">
        <v>0</v>
      </c>
      <c r="V67" s="27">
        <v>1</v>
      </c>
      <c r="W67" s="27">
        <v>0</v>
      </c>
      <c r="X67" s="27">
        <v>0</v>
      </c>
      <c r="Y67" s="27">
        <v>1</v>
      </c>
      <c r="Z67" s="27">
        <v>0</v>
      </c>
      <c r="AA67" s="27">
        <v>1</v>
      </c>
      <c r="AB67" s="41" t="s">
        <v>46</v>
      </c>
      <c r="AC67" s="34" t="s">
        <v>23</v>
      </c>
      <c r="AD67" s="45">
        <v>1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f>SUM(AD67:AI67)</f>
        <v>1</v>
      </c>
      <c r="AK67" s="35">
        <v>2018</v>
      </c>
      <c r="AL67" s="2"/>
    </row>
    <row r="68" spans="1:38" s="1" customFormat="1" ht="36">
      <c r="A68" s="36"/>
      <c r="B68" s="36"/>
      <c r="C68" s="36"/>
      <c r="D68" s="37"/>
      <c r="E68" s="37"/>
      <c r="F68" s="37"/>
      <c r="G68" s="37"/>
      <c r="H68" s="37"/>
      <c r="I68" s="37"/>
      <c r="J68" s="37"/>
      <c r="K68" s="37"/>
      <c r="L68" s="38"/>
      <c r="M68" s="38"/>
      <c r="N68" s="38"/>
      <c r="O68" s="38"/>
      <c r="P68" s="38"/>
      <c r="Q68" s="38"/>
      <c r="R68" s="27">
        <v>0</v>
      </c>
      <c r="S68" s="27">
        <v>9</v>
      </c>
      <c r="T68" s="27">
        <v>2</v>
      </c>
      <c r="U68" s="27">
        <v>0</v>
      </c>
      <c r="V68" s="27">
        <v>1</v>
      </c>
      <c r="W68" s="27">
        <v>0</v>
      </c>
      <c r="X68" s="27">
        <v>0</v>
      </c>
      <c r="Y68" s="27">
        <v>2</v>
      </c>
      <c r="Z68" s="27">
        <v>0</v>
      </c>
      <c r="AA68" s="27">
        <v>0</v>
      </c>
      <c r="AB68" s="41" t="s">
        <v>40</v>
      </c>
      <c r="AC68" s="34" t="s">
        <v>22</v>
      </c>
      <c r="AD68" s="45" t="s">
        <v>41</v>
      </c>
      <c r="AE68" s="45" t="s">
        <v>49</v>
      </c>
      <c r="AF68" s="45" t="s">
        <v>49</v>
      </c>
      <c r="AG68" s="45" t="s">
        <v>49</v>
      </c>
      <c r="AH68" s="45" t="s">
        <v>49</v>
      </c>
      <c r="AI68" s="45" t="s">
        <v>49</v>
      </c>
      <c r="AJ68" s="45" t="s">
        <v>41</v>
      </c>
      <c r="AK68" s="35">
        <v>2023</v>
      </c>
      <c r="AL68" s="2"/>
    </row>
    <row r="69" spans="1:38" s="1" customFormat="1" ht="36">
      <c r="A69" s="36"/>
      <c r="B69" s="36"/>
      <c r="C69" s="36"/>
      <c r="D69" s="37"/>
      <c r="E69" s="37"/>
      <c r="F69" s="37"/>
      <c r="G69" s="37"/>
      <c r="H69" s="37"/>
      <c r="I69" s="37"/>
      <c r="J69" s="37"/>
      <c r="K69" s="37"/>
      <c r="L69" s="38"/>
      <c r="M69" s="38"/>
      <c r="N69" s="38"/>
      <c r="O69" s="38"/>
      <c r="P69" s="38"/>
      <c r="Q69" s="38"/>
      <c r="R69" s="27">
        <v>0</v>
      </c>
      <c r="S69" s="27">
        <v>9</v>
      </c>
      <c r="T69" s="27">
        <v>2</v>
      </c>
      <c r="U69" s="27">
        <v>0</v>
      </c>
      <c r="V69" s="27">
        <v>1</v>
      </c>
      <c r="W69" s="27">
        <v>0</v>
      </c>
      <c r="X69" s="27">
        <v>0</v>
      </c>
      <c r="Y69" s="27">
        <v>2</v>
      </c>
      <c r="Z69" s="27">
        <v>0</v>
      </c>
      <c r="AA69" s="27">
        <v>1</v>
      </c>
      <c r="AB69" s="41" t="s">
        <v>42</v>
      </c>
      <c r="AC69" s="34" t="s">
        <v>23</v>
      </c>
      <c r="AD69" s="45">
        <v>1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f aca="true" t="shared" si="4" ref="AJ69:AJ76">SUM(AD69:AI69)</f>
        <v>1</v>
      </c>
      <c r="AK69" s="35">
        <v>2018</v>
      </c>
      <c r="AL69" s="2"/>
    </row>
    <row r="70" spans="1:38" s="1" customFormat="1" ht="24">
      <c r="A70" s="27">
        <v>0</v>
      </c>
      <c r="B70" s="27">
        <v>2</v>
      </c>
      <c r="C70" s="27">
        <v>7</v>
      </c>
      <c r="D70" s="31">
        <v>0</v>
      </c>
      <c r="E70" s="31">
        <v>5</v>
      </c>
      <c r="F70" s="31">
        <v>0</v>
      </c>
      <c r="G70" s="31">
        <v>2</v>
      </c>
      <c r="H70" s="31">
        <v>0</v>
      </c>
      <c r="I70" s="31">
        <v>9</v>
      </c>
      <c r="J70" s="31">
        <v>2</v>
      </c>
      <c r="K70" s="31">
        <v>0</v>
      </c>
      <c r="L70" s="31">
        <v>1</v>
      </c>
      <c r="M70" s="31" t="s">
        <v>68</v>
      </c>
      <c r="N70" s="31">
        <v>0</v>
      </c>
      <c r="O70" s="31">
        <v>1</v>
      </c>
      <c r="P70" s="31">
        <v>0</v>
      </c>
      <c r="Q70" s="31">
        <v>0</v>
      </c>
      <c r="R70" s="27">
        <v>0</v>
      </c>
      <c r="S70" s="27">
        <v>9</v>
      </c>
      <c r="T70" s="27">
        <v>2</v>
      </c>
      <c r="U70" s="27">
        <v>0</v>
      </c>
      <c r="V70" s="27">
        <v>1</v>
      </c>
      <c r="W70" s="27">
        <v>0</v>
      </c>
      <c r="X70" s="27">
        <v>0</v>
      </c>
      <c r="Y70" s="27">
        <v>3</v>
      </c>
      <c r="Z70" s="27">
        <v>0</v>
      </c>
      <c r="AA70" s="27">
        <v>0</v>
      </c>
      <c r="AB70" s="41" t="s">
        <v>69</v>
      </c>
      <c r="AC70" s="34" t="s">
        <v>20</v>
      </c>
      <c r="AD70" s="45">
        <v>0</v>
      </c>
      <c r="AE70" s="78">
        <v>2423515.23</v>
      </c>
      <c r="AF70" s="44">
        <v>2174756.37</v>
      </c>
      <c r="AG70" s="44">
        <v>2823860</v>
      </c>
      <c r="AH70" s="44">
        <v>0</v>
      </c>
      <c r="AI70" s="44">
        <v>0</v>
      </c>
      <c r="AJ70" s="44">
        <f t="shared" si="4"/>
        <v>7422131.6</v>
      </c>
      <c r="AK70" s="35">
        <v>2021</v>
      </c>
      <c r="AL70" s="2"/>
    </row>
    <row r="71" spans="1:38" s="1" customFormat="1" ht="24">
      <c r="A71" s="27">
        <v>0</v>
      </c>
      <c r="B71" s="27">
        <v>2</v>
      </c>
      <c r="C71" s="27">
        <v>7</v>
      </c>
      <c r="D71" s="31">
        <v>0</v>
      </c>
      <c r="E71" s="31">
        <v>5</v>
      </c>
      <c r="F71" s="31">
        <v>0</v>
      </c>
      <c r="G71" s="31">
        <v>2</v>
      </c>
      <c r="H71" s="31">
        <v>0</v>
      </c>
      <c r="I71" s="31">
        <v>9</v>
      </c>
      <c r="J71" s="31">
        <v>2</v>
      </c>
      <c r="K71" s="31">
        <v>0</v>
      </c>
      <c r="L71" s="31">
        <v>1</v>
      </c>
      <c r="M71" s="31">
        <v>1</v>
      </c>
      <c r="N71" s="31">
        <v>0</v>
      </c>
      <c r="O71" s="31">
        <v>1</v>
      </c>
      <c r="P71" s="31">
        <v>0</v>
      </c>
      <c r="Q71" s="31">
        <v>0</v>
      </c>
      <c r="R71" s="27">
        <v>0</v>
      </c>
      <c r="S71" s="27">
        <v>9</v>
      </c>
      <c r="T71" s="27">
        <v>2</v>
      </c>
      <c r="U71" s="27">
        <v>0</v>
      </c>
      <c r="V71" s="27">
        <v>1</v>
      </c>
      <c r="W71" s="27">
        <v>0</v>
      </c>
      <c r="X71" s="27">
        <v>0</v>
      </c>
      <c r="Y71" s="27">
        <v>3</v>
      </c>
      <c r="Z71" s="27">
        <v>0</v>
      </c>
      <c r="AA71" s="27">
        <v>0</v>
      </c>
      <c r="AB71" s="40" t="s">
        <v>72</v>
      </c>
      <c r="AC71" s="34" t="s">
        <v>20</v>
      </c>
      <c r="AD71" s="45">
        <v>0</v>
      </c>
      <c r="AE71" s="44">
        <v>14882800</v>
      </c>
      <c r="AF71" s="44">
        <v>17137800</v>
      </c>
      <c r="AG71" s="44">
        <v>25306700</v>
      </c>
      <c r="AH71" s="46">
        <v>0</v>
      </c>
      <c r="AI71" s="46">
        <v>0</v>
      </c>
      <c r="AJ71" s="44">
        <f t="shared" si="4"/>
        <v>57327300</v>
      </c>
      <c r="AK71" s="35">
        <v>2021</v>
      </c>
      <c r="AL71" s="4"/>
    </row>
    <row r="72" spans="1:38" s="1" customFormat="1" ht="24">
      <c r="A72" s="36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8"/>
      <c r="M72" s="38"/>
      <c r="N72" s="38"/>
      <c r="O72" s="38"/>
      <c r="P72" s="38"/>
      <c r="Q72" s="38"/>
      <c r="R72" s="27">
        <v>0</v>
      </c>
      <c r="S72" s="27">
        <v>9</v>
      </c>
      <c r="T72" s="27">
        <v>2</v>
      </c>
      <c r="U72" s="27">
        <v>0</v>
      </c>
      <c r="V72" s="27">
        <v>1</v>
      </c>
      <c r="W72" s="27">
        <v>0</v>
      </c>
      <c r="X72" s="27">
        <v>0</v>
      </c>
      <c r="Y72" s="27">
        <v>3</v>
      </c>
      <c r="Z72" s="27">
        <v>0</v>
      </c>
      <c r="AA72" s="27">
        <v>1</v>
      </c>
      <c r="AB72" s="41" t="s">
        <v>70</v>
      </c>
      <c r="AC72" s="34" t="s">
        <v>71</v>
      </c>
      <c r="AD72" s="45">
        <v>0</v>
      </c>
      <c r="AE72" s="45">
        <v>4.9</v>
      </c>
      <c r="AF72" s="46">
        <v>9.8</v>
      </c>
      <c r="AG72" s="46">
        <v>5.6</v>
      </c>
      <c r="AH72" s="45">
        <v>0</v>
      </c>
      <c r="AI72" s="45">
        <v>0</v>
      </c>
      <c r="AJ72" s="46">
        <f t="shared" si="4"/>
        <v>20.3</v>
      </c>
      <c r="AK72" s="35">
        <v>2021</v>
      </c>
      <c r="AL72" s="2"/>
    </row>
    <row r="73" spans="1:38" s="1" customFormat="1" ht="24">
      <c r="A73" s="31">
        <v>0</v>
      </c>
      <c r="B73" s="31">
        <v>2</v>
      </c>
      <c r="C73" s="31">
        <v>7</v>
      </c>
      <c r="D73" s="31">
        <v>0</v>
      </c>
      <c r="E73" s="31">
        <v>5</v>
      </c>
      <c r="F73" s="31">
        <v>0</v>
      </c>
      <c r="G73" s="31">
        <v>3</v>
      </c>
      <c r="H73" s="31">
        <v>0</v>
      </c>
      <c r="I73" s="31">
        <v>9</v>
      </c>
      <c r="J73" s="31">
        <v>2</v>
      </c>
      <c r="K73" s="31">
        <v>0</v>
      </c>
      <c r="L73" s="31">
        <v>1</v>
      </c>
      <c r="M73" s="31">
        <v>2</v>
      </c>
      <c r="N73" s="31">
        <v>0</v>
      </c>
      <c r="O73" s="31">
        <v>0</v>
      </c>
      <c r="P73" s="31">
        <v>1</v>
      </c>
      <c r="Q73" s="31" t="s">
        <v>47</v>
      </c>
      <c r="R73" s="27">
        <v>0</v>
      </c>
      <c r="S73" s="27">
        <v>9</v>
      </c>
      <c r="T73" s="27">
        <v>2</v>
      </c>
      <c r="U73" s="27">
        <v>0</v>
      </c>
      <c r="V73" s="27">
        <v>1</v>
      </c>
      <c r="W73" s="27">
        <v>0</v>
      </c>
      <c r="X73" s="27">
        <v>0</v>
      </c>
      <c r="Y73" s="27">
        <v>4</v>
      </c>
      <c r="Z73" s="27">
        <v>0</v>
      </c>
      <c r="AA73" s="27">
        <v>0</v>
      </c>
      <c r="AB73" s="41" t="s">
        <v>102</v>
      </c>
      <c r="AC73" s="34" t="s">
        <v>20</v>
      </c>
      <c r="AD73" s="45">
        <v>0</v>
      </c>
      <c r="AE73" s="45">
        <v>0</v>
      </c>
      <c r="AF73" s="46">
        <v>20749.61</v>
      </c>
      <c r="AG73" s="44">
        <v>245618</v>
      </c>
      <c r="AH73" s="45">
        <v>0</v>
      </c>
      <c r="AI73" s="45">
        <v>0</v>
      </c>
      <c r="AJ73" s="44">
        <f t="shared" si="4"/>
        <v>266367.61</v>
      </c>
      <c r="AK73" s="35">
        <v>2021</v>
      </c>
      <c r="AL73" s="2"/>
    </row>
    <row r="74" spans="1:38" s="1" customFormat="1" ht="15">
      <c r="A74" s="36"/>
      <c r="B74" s="36"/>
      <c r="C74" s="36"/>
      <c r="D74" s="37"/>
      <c r="E74" s="37"/>
      <c r="F74" s="37"/>
      <c r="G74" s="37"/>
      <c r="H74" s="37"/>
      <c r="I74" s="37"/>
      <c r="J74" s="37"/>
      <c r="K74" s="37"/>
      <c r="L74" s="38"/>
      <c r="M74" s="38"/>
      <c r="N74" s="38"/>
      <c r="O74" s="38"/>
      <c r="P74" s="38"/>
      <c r="Q74" s="38"/>
      <c r="R74" s="27">
        <v>0</v>
      </c>
      <c r="S74" s="27">
        <v>9</v>
      </c>
      <c r="T74" s="27">
        <v>2</v>
      </c>
      <c r="U74" s="27">
        <v>0</v>
      </c>
      <c r="V74" s="27">
        <v>1</v>
      </c>
      <c r="W74" s="27">
        <v>0</v>
      </c>
      <c r="X74" s="27">
        <v>0</v>
      </c>
      <c r="Y74" s="27">
        <v>4</v>
      </c>
      <c r="Z74" s="27">
        <v>0</v>
      </c>
      <c r="AA74" s="27">
        <v>1</v>
      </c>
      <c r="AB74" s="41" t="s">
        <v>98</v>
      </c>
      <c r="AC74" s="34" t="s">
        <v>99</v>
      </c>
      <c r="AD74" s="45">
        <v>0</v>
      </c>
      <c r="AE74" s="45">
        <v>0</v>
      </c>
      <c r="AF74" s="46">
        <v>0</v>
      </c>
      <c r="AG74" s="45">
        <v>1</v>
      </c>
      <c r="AH74" s="45">
        <v>0</v>
      </c>
      <c r="AI74" s="45">
        <v>0</v>
      </c>
      <c r="AJ74" s="46">
        <f t="shared" si="4"/>
        <v>1</v>
      </c>
      <c r="AK74" s="35">
        <v>2021</v>
      </c>
      <c r="AL74" s="2"/>
    </row>
    <row r="75" spans="1:38" s="1" customFormat="1" ht="24">
      <c r="A75" s="31">
        <v>0</v>
      </c>
      <c r="B75" s="31">
        <v>2</v>
      </c>
      <c r="C75" s="31">
        <v>7</v>
      </c>
      <c r="D75" s="31">
        <v>0</v>
      </c>
      <c r="E75" s="31">
        <v>5</v>
      </c>
      <c r="F75" s="31">
        <v>0</v>
      </c>
      <c r="G75" s="31">
        <v>3</v>
      </c>
      <c r="H75" s="31">
        <v>0</v>
      </c>
      <c r="I75" s="31">
        <v>9</v>
      </c>
      <c r="J75" s="31">
        <v>2</v>
      </c>
      <c r="K75" s="31">
        <v>0</v>
      </c>
      <c r="L75" s="31">
        <v>2</v>
      </c>
      <c r="M75" s="31">
        <v>2</v>
      </c>
      <c r="N75" s="31">
        <v>0</v>
      </c>
      <c r="O75" s="31">
        <v>0</v>
      </c>
      <c r="P75" s="31">
        <v>1</v>
      </c>
      <c r="Q75" s="31" t="s">
        <v>89</v>
      </c>
      <c r="R75" s="27">
        <v>0</v>
      </c>
      <c r="S75" s="27">
        <v>9</v>
      </c>
      <c r="T75" s="27">
        <v>2</v>
      </c>
      <c r="U75" s="27">
        <v>0</v>
      </c>
      <c r="V75" s="27">
        <v>1</v>
      </c>
      <c r="W75" s="27">
        <v>0</v>
      </c>
      <c r="X75" s="27">
        <v>0</v>
      </c>
      <c r="Y75" s="27">
        <v>5</v>
      </c>
      <c r="Z75" s="27">
        <v>0</v>
      </c>
      <c r="AA75" s="27">
        <v>0</v>
      </c>
      <c r="AB75" s="41" t="s">
        <v>101</v>
      </c>
      <c r="AC75" s="34" t="s">
        <v>20</v>
      </c>
      <c r="AD75" s="45">
        <v>0</v>
      </c>
      <c r="AE75" s="45">
        <v>0</v>
      </c>
      <c r="AF75" s="46">
        <v>0</v>
      </c>
      <c r="AG75" s="44">
        <v>500000</v>
      </c>
      <c r="AH75" s="45">
        <v>0</v>
      </c>
      <c r="AI75" s="45">
        <v>0</v>
      </c>
      <c r="AJ75" s="44">
        <f t="shared" si="4"/>
        <v>500000</v>
      </c>
      <c r="AK75" s="35">
        <v>2021</v>
      </c>
      <c r="AL75" s="2"/>
    </row>
    <row r="76" spans="1:38" s="1" customFormat="1" ht="24">
      <c r="A76" s="36"/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8"/>
      <c r="M76" s="38"/>
      <c r="N76" s="38"/>
      <c r="O76" s="38"/>
      <c r="P76" s="38"/>
      <c r="Q76" s="38"/>
      <c r="R76" s="27">
        <v>0</v>
      </c>
      <c r="S76" s="27">
        <v>9</v>
      </c>
      <c r="T76" s="27">
        <v>2</v>
      </c>
      <c r="U76" s="27">
        <v>0</v>
      </c>
      <c r="V76" s="27">
        <v>1</v>
      </c>
      <c r="W76" s="27">
        <v>0</v>
      </c>
      <c r="X76" s="27">
        <v>0</v>
      </c>
      <c r="Y76" s="27">
        <v>5</v>
      </c>
      <c r="Z76" s="27">
        <v>0</v>
      </c>
      <c r="AA76" s="27">
        <v>1</v>
      </c>
      <c r="AB76" s="41" t="s">
        <v>100</v>
      </c>
      <c r="AC76" s="34" t="s">
        <v>99</v>
      </c>
      <c r="AD76" s="45">
        <v>0</v>
      </c>
      <c r="AE76" s="45">
        <v>0</v>
      </c>
      <c r="AF76" s="46">
        <v>0</v>
      </c>
      <c r="AG76" s="45">
        <v>1</v>
      </c>
      <c r="AH76" s="45">
        <v>0</v>
      </c>
      <c r="AI76" s="45">
        <v>0</v>
      </c>
      <c r="AJ76" s="46">
        <f t="shared" si="4"/>
        <v>1</v>
      </c>
      <c r="AK76" s="35">
        <v>2021</v>
      </c>
      <c r="AL76" s="2"/>
    </row>
    <row r="77" spans="1:38" s="1" customFormat="1" ht="15">
      <c r="A77" s="36"/>
      <c r="B77" s="36"/>
      <c r="C77" s="36"/>
      <c r="D77" s="37"/>
      <c r="E77" s="37"/>
      <c r="F77" s="37"/>
      <c r="G77" s="37"/>
      <c r="H77" s="37"/>
      <c r="I77" s="37"/>
      <c r="J77" s="37"/>
      <c r="K77" s="37"/>
      <c r="L77" s="38"/>
      <c r="M77" s="38"/>
      <c r="N77" s="38"/>
      <c r="O77" s="38"/>
      <c r="P77" s="38"/>
      <c r="Q77" s="38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41"/>
      <c r="AC77" s="34"/>
      <c r="AD77" s="45"/>
      <c r="AE77" s="45"/>
      <c r="AF77" s="45"/>
      <c r="AG77" s="45"/>
      <c r="AH77" s="45"/>
      <c r="AI77" s="45"/>
      <c r="AJ77" s="45"/>
      <c r="AK77" s="35"/>
      <c r="AL77" s="2"/>
    </row>
    <row r="78" spans="1:38" s="1" customFormat="1" ht="24">
      <c r="A78" s="36"/>
      <c r="B78" s="36"/>
      <c r="C78" s="36"/>
      <c r="D78" s="37"/>
      <c r="E78" s="37"/>
      <c r="F78" s="37"/>
      <c r="G78" s="37"/>
      <c r="H78" s="37"/>
      <c r="I78" s="37"/>
      <c r="J78" s="37"/>
      <c r="K78" s="37"/>
      <c r="L78" s="38"/>
      <c r="M78" s="38"/>
      <c r="N78" s="38"/>
      <c r="O78" s="38"/>
      <c r="P78" s="38"/>
      <c r="Q78" s="38"/>
      <c r="R78" s="27">
        <v>0</v>
      </c>
      <c r="S78" s="27">
        <v>9</v>
      </c>
      <c r="T78" s="27">
        <v>2</v>
      </c>
      <c r="U78" s="27">
        <v>0</v>
      </c>
      <c r="V78" s="27">
        <v>2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41" t="s">
        <v>52</v>
      </c>
      <c r="AC78" s="34" t="s">
        <v>20</v>
      </c>
      <c r="AD78" s="45">
        <v>0</v>
      </c>
      <c r="AE78" s="45">
        <v>0</v>
      </c>
      <c r="AF78" s="46">
        <v>0</v>
      </c>
      <c r="AG78" s="45">
        <v>0</v>
      </c>
      <c r="AH78" s="45">
        <v>0</v>
      </c>
      <c r="AI78" s="45">
        <v>0</v>
      </c>
      <c r="AJ78" s="45">
        <f>SUM(AD78:AI78)</f>
        <v>0</v>
      </c>
      <c r="AK78" s="35">
        <v>2023</v>
      </c>
      <c r="AL78" s="2"/>
    </row>
    <row r="79" spans="1:38" s="8" customFormat="1" ht="24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8"/>
      <c r="M79" s="38"/>
      <c r="N79" s="38"/>
      <c r="O79" s="38"/>
      <c r="P79" s="38"/>
      <c r="Q79" s="38"/>
      <c r="R79" s="27">
        <v>0</v>
      </c>
      <c r="S79" s="27">
        <v>9</v>
      </c>
      <c r="T79" s="27">
        <v>2</v>
      </c>
      <c r="U79" s="27">
        <v>0</v>
      </c>
      <c r="V79" s="27">
        <v>2</v>
      </c>
      <c r="W79" s="27">
        <v>0</v>
      </c>
      <c r="X79" s="27">
        <v>0</v>
      </c>
      <c r="Y79" s="27">
        <v>0</v>
      </c>
      <c r="Z79" s="27">
        <v>0</v>
      </c>
      <c r="AA79" s="27">
        <v>1</v>
      </c>
      <c r="AB79" s="73" t="s">
        <v>57</v>
      </c>
      <c r="AC79" s="34" t="s">
        <v>23</v>
      </c>
      <c r="AD79" s="45">
        <v>8</v>
      </c>
      <c r="AE79" s="45">
        <v>8</v>
      </c>
      <c r="AF79" s="45">
        <v>8</v>
      </c>
      <c r="AG79" s="45">
        <v>8</v>
      </c>
      <c r="AH79" s="45">
        <v>8</v>
      </c>
      <c r="AI79" s="45">
        <v>8</v>
      </c>
      <c r="AJ79" s="45">
        <f>SUM(AD79:AI79)</f>
        <v>48</v>
      </c>
      <c r="AK79" s="35">
        <v>2023</v>
      </c>
      <c r="AL79" s="13"/>
    </row>
    <row r="80" spans="1:38" s="8" customFormat="1" ht="24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8"/>
      <c r="M80" s="38"/>
      <c r="N80" s="38"/>
      <c r="O80" s="38"/>
      <c r="P80" s="38"/>
      <c r="Q80" s="38"/>
      <c r="R80" s="27">
        <v>0</v>
      </c>
      <c r="S80" s="27">
        <v>9</v>
      </c>
      <c r="T80" s="27">
        <v>2</v>
      </c>
      <c r="U80" s="27">
        <v>0</v>
      </c>
      <c r="V80" s="27">
        <v>2</v>
      </c>
      <c r="W80" s="27">
        <v>0</v>
      </c>
      <c r="X80" s="27">
        <v>0</v>
      </c>
      <c r="Y80" s="27">
        <v>1</v>
      </c>
      <c r="Z80" s="27">
        <v>0</v>
      </c>
      <c r="AA80" s="27">
        <v>0</v>
      </c>
      <c r="AB80" s="73" t="s">
        <v>53</v>
      </c>
      <c r="AC80" s="34" t="s">
        <v>22</v>
      </c>
      <c r="AD80" s="45" t="s">
        <v>41</v>
      </c>
      <c r="AE80" s="45" t="s">
        <v>41</v>
      </c>
      <c r="AF80" s="45" t="s">
        <v>41</v>
      </c>
      <c r="AG80" s="45" t="s">
        <v>41</v>
      </c>
      <c r="AH80" s="45" t="s">
        <v>41</v>
      </c>
      <c r="AI80" s="45" t="s">
        <v>41</v>
      </c>
      <c r="AJ80" s="45" t="s">
        <v>41</v>
      </c>
      <c r="AK80" s="35">
        <v>2023</v>
      </c>
      <c r="AL80" s="13"/>
    </row>
    <row r="81" spans="1:38" s="8" customFormat="1" ht="24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8"/>
      <c r="M81" s="38"/>
      <c r="N81" s="38"/>
      <c r="O81" s="38"/>
      <c r="P81" s="38"/>
      <c r="Q81" s="38"/>
      <c r="R81" s="27">
        <v>0</v>
      </c>
      <c r="S81" s="27">
        <v>9</v>
      </c>
      <c r="T81" s="27">
        <v>2</v>
      </c>
      <c r="U81" s="27">
        <v>0</v>
      </c>
      <c r="V81" s="27">
        <v>2</v>
      </c>
      <c r="W81" s="27">
        <v>0</v>
      </c>
      <c r="X81" s="27">
        <v>0</v>
      </c>
      <c r="Y81" s="27">
        <v>1</v>
      </c>
      <c r="Z81" s="27">
        <v>0</v>
      </c>
      <c r="AA81" s="27">
        <v>1</v>
      </c>
      <c r="AB81" s="73" t="s">
        <v>54</v>
      </c>
      <c r="AC81" s="34" t="s">
        <v>23</v>
      </c>
      <c r="AD81" s="45">
        <v>8</v>
      </c>
      <c r="AE81" s="45">
        <v>8</v>
      </c>
      <c r="AF81" s="45">
        <v>8</v>
      </c>
      <c r="AG81" s="45">
        <v>8</v>
      </c>
      <c r="AH81" s="45">
        <v>8</v>
      </c>
      <c r="AI81" s="45">
        <v>8</v>
      </c>
      <c r="AJ81" s="45">
        <f>SUM(AD81:AI81)</f>
        <v>48</v>
      </c>
      <c r="AK81" s="35">
        <v>2023</v>
      </c>
      <c r="AL81" s="13"/>
    </row>
    <row r="82" spans="1:38" s="8" customFormat="1" ht="25.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8"/>
      <c r="M82" s="38"/>
      <c r="N82" s="38"/>
      <c r="O82" s="38"/>
      <c r="P82" s="38"/>
      <c r="Q82" s="38"/>
      <c r="R82" s="27">
        <v>0</v>
      </c>
      <c r="S82" s="27">
        <v>9</v>
      </c>
      <c r="T82" s="27">
        <v>2</v>
      </c>
      <c r="U82" s="27">
        <v>0</v>
      </c>
      <c r="V82" s="27">
        <v>2</v>
      </c>
      <c r="W82" s="27">
        <v>0</v>
      </c>
      <c r="X82" s="27">
        <v>0</v>
      </c>
      <c r="Y82" s="27">
        <v>2</v>
      </c>
      <c r="Z82" s="27">
        <v>0</v>
      </c>
      <c r="AA82" s="27">
        <v>0</v>
      </c>
      <c r="AB82" s="41" t="s">
        <v>55</v>
      </c>
      <c r="AC82" s="34" t="s">
        <v>22</v>
      </c>
      <c r="AD82" s="44" t="s">
        <v>41</v>
      </c>
      <c r="AE82" s="44" t="s">
        <v>41</v>
      </c>
      <c r="AF82" s="44" t="s">
        <v>41</v>
      </c>
      <c r="AG82" s="44" t="s">
        <v>41</v>
      </c>
      <c r="AH82" s="44" t="s">
        <v>41</v>
      </c>
      <c r="AI82" s="44" t="s">
        <v>41</v>
      </c>
      <c r="AJ82" s="42" t="s">
        <v>41</v>
      </c>
      <c r="AK82" s="35">
        <v>2023</v>
      </c>
      <c r="AL82" s="13"/>
    </row>
    <row r="83" spans="1:38" s="8" customFormat="1" ht="24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8"/>
      <c r="M83" s="38"/>
      <c r="N83" s="38"/>
      <c r="O83" s="38"/>
      <c r="P83" s="38"/>
      <c r="Q83" s="38"/>
      <c r="R83" s="27">
        <v>0</v>
      </c>
      <c r="S83" s="27">
        <v>9</v>
      </c>
      <c r="T83" s="27">
        <v>2</v>
      </c>
      <c r="U83" s="27">
        <v>0</v>
      </c>
      <c r="V83" s="27">
        <v>2</v>
      </c>
      <c r="W83" s="27">
        <v>0</v>
      </c>
      <c r="X83" s="27">
        <v>0</v>
      </c>
      <c r="Y83" s="27">
        <v>2</v>
      </c>
      <c r="Z83" s="27">
        <v>0</v>
      </c>
      <c r="AA83" s="27">
        <v>1</v>
      </c>
      <c r="AB83" s="41" t="s">
        <v>56</v>
      </c>
      <c r="AC83" s="34" t="s">
        <v>23</v>
      </c>
      <c r="AD83" s="72">
        <v>2</v>
      </c>
      <c r="AE83" s="72">
        <v>2</v>
      </c>
      <c r="AF83" s="72">
        <v>2</v>
      </c>
      <c r="AG83" s="72">
        <v>2</v>
      </c>
      <c r="AH83" s="72">
        <v>2</v>
      </c>
      <c r="AI83" s="72">
        <v>2</v>
      </c>
      <c r="AJ83" s="72">
        <f>SUM(AD83:AI83)</f>
        <v>12</v>
      </c>
      <c r="AK83" s="35">
        <v>2023</v>
      </c>
      <c r="AL83" s="13"/>
    </row>
    <row r="84" spans="1:38" s="8" customFormat="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8"/>
      <c r="M84" s="38"/>
      <c r="N84" s="38"/>
      <c r="O84" s="38"/>
      <c r="P84" s="38"/>
      <c r="Q84" s="38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74"/>
      <c r="AC84" s="34"/>
      <c r="AD84" s="46"/>
      <c r="AE84" s="46"/>
      <c r="AF84" s="46"/>
      <c r="AG84" s="46"/>
      <c r="AH84" s="46"/>
      <c r="AI84" s="46"/>
      <c r="AJ84" s="46"/>
      <c r="AK84" s="35"/>
      <c r="AL84" s="13"/>
    </row>
    <row r="85" spans="1:38" s="8" customFormat="1" ht="1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6"/>
      <c r="AC85" s="57"/>
      <c r="AD85" s="63"/>
      <c r="AE85" s="63"/>
      <c r="AF85" s="61"/>
      <c r="AG85" s="63"/>
      <c r="AH85" s="63"/>
      <c r="AI85" s="63"/>
      <c r="AJ85" s="63"/>
      <c r="AK85" s="58"/>
      <c r="AL85" s="13"/>
    </row>
    <row r="86" spans="1:38" s="8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54"/>
      <c r="M86" s="54"/>
      <c r="N86" s="54"/>
      <c r="O86" s="54"/>
      <c r="P86" s="54"/>
      <c r="Q86" s="54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9"/>
      <c r="AC86" s="57"/>
      <c r="AD86" s="62"/>
      <c r="AE86" s="62"/>
      <c r="AF86" s="62"/>
      <c r="AG86" s="62"/>
      <c r="AH86" s="62"/>
      <c r="AI86" s="62"/>
      <c r="AJ86" s="64"/>
      <c r="AK86" s="58"/>
      <c r="AL86" s="13"/>
    </row>
    <row r="87" spans="1:38" s="8" customFormat="1" ht="1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6"/>
      <c r="AC87" s="57"/>
      <c r="AD87" s="63"/>
      <c r="AE87" s="63"/>
      <c r="AF87" s="61"/>
      <c r="AG87" s="63"/>
      <c r="AH87" s="63"/>
      <c r="AI87" s="63"/>
      <c r="AJ87" s="63"/>
      <c r="AK87" s="58"/>
      <c r="AL87" s="13"/>
    </row>
    <row r="88" spans="1:38" s="8" customFormat="1" ht="86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6"/>
      <c r="AC88" s="57"/>
      <c r="AD88" s="63"/>
      <c r="AE88" s="63"/>
      <c r="AF88" s="61"/>
      <c r="AG88" s="63"/>
      <c r="AH88" s="63"/>
      <c r="AI88" s="63"/>
      <c r="AJ88" s="63"/>
      <c r="AK88" s="58"/>
      <c r="AL88" s="13"/>
    </row>
    <row r="89" spans="1:38" s="8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54"/>
      <c r="M89" s="54"/>
      <c r="N89" s="54"/>
      <c r="O89" s="54"/>
      <c r="P89" s="54"/>
      <c r="Q89" s="54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9"/>
      <c r="AC89" s="57"/>
      <c r="AD89" s="62"/>
      <c r="AE89" s="62"/>
      <c r="AF89" s="62"/>
      <c r="AG89" s="62"/>
      <c r="AH89" s="62"/>
      <c r="AI89" s="62"/>
      <c r="AJ89" s="64"/>
      <c r="AK89" s="58"/>
      <c r="AL89" s="13"/>
    </row>
    <row r="90" spans="1:38" s="8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54"/>
      <c r="M90" s="54"/>
      <c r="N90" s="54"/>
      <c r="O90" s="54"/>
      <c r="P90" s="54"/>
      <c r="Q90" s="54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9"/>
      <c r="AC90" s="57"/>
      <c r="AD90" s="62"/>
      <c r="AE90" s="62"/>
      <c r="AF90" s="62"/>
      <c r="AG90" s="62"/>
      <c r="AH90" s="62"/>
      <c r="AI90" s="62"/>
      <c r="AJ90" s="62"/>
      <c r="AK90" s="58"/>
      <c r="AL90" s="13"/>
    </row>
    <row r="91" spans="1:38" s="8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54"/>
      <c r="M91" s="54"/>
      <c r="N91" s="54"/>
      <c r="O91" s="54"/>
      <c r="P91" s="54"/>
      <c r="Q91" s="54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9"/>
      <c r="AC91" s="57"/>
      <c r="AD91" s="62"/>
      <c r="AE91" s="62"/>
      <c r="AF91" s="62"/>
      <c r="AG91" s="62"/>
      <c r="AH91" s="62"/>
      <c r="AI91" s="62"/>
      <c r="AJ91" s="64"/>
      <c r="AK91" s="58"/>
      <c r="AL91" s="13"/>
    </row>
    <row r="92" spans="1:38" s="8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54"/>
      <c r="M92" s="54"/>
      <c r="N92" s="54"/>
      <c r="O92" s="54"/>
      <c r="P92" s="54"/>
      <c r="Q92" s="54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9"/>
      <c r="AC92" s="57"/>
      <c r="AD92" s="62"/>
      <c r="AE92" s="62"/>
      <c r="AF92" s="62"/>
      <c r="AG92" s="62"/>
      <c r="AH92" s="62"/>
      <c r="AI92" s="62"/>
      <c r="AJ92" s="62"/>
      <c r="AK92" s="58"/>
      <c r="AL92" s="13"/>
    </row>
    <row r="93" spans="1:38" s="8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54"/>
      <c r="M93" s="54"/>
      <c r="N93" s="54"/>
      <c r="O93" s="54"/>
      <c r="P93" s="54"/>
      <c r="Q93" s="54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9"/>
      <c r="AC93" s="57"/>
      <c r="AD93" s="62"/>
      <c r="AE93" s="62"/>
      <c r="AF93" s="62"/>
      <c r="AG93" s="62"/>
      <c r="AH93" s="62"/>
      <c r="AI93" s="62"/>
      <c r="AJ93" s="64"/>
      <c r="AK93" s="58"/>
      <c r="AL93" s="13"/>
    </row>
    <row r="94" spans="1:38" s="8" customFormat="1" ht="16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54"/>
      <c r="M94" s="54"/>
      <c r="N94" s="54"/>
      <c r="O94" s="54"/>
      <c r="P94" s="54"/>
      <c r="Q94" s="54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60"/>
      <c r="AC94" s="57"/>
      <c r="AD94" s="65"/>
      <c r="AE94" s="65"/>
      <c r="AF94" s="65"/>
      <c r="AG94" s="65"/>
      <c r="AH94" s="65"/>
      <c r="AI94" s="65"/>
      <c r="AJ94" s="65"/>
      <c r="AK94" s="58"/>
      <c r="AL94" s="13"/>
    </row>
    <row r="95" spans="1:38" s="8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54"/>
      <c r="M95" s="54"/>
      <c r="N95" s="54"/>
      <c r="O95" s="54"/>
      <c r="P95" s="54"/>
      <c r="Q95" s="54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9"/>
      <c r="AC95" s="57"/>
      <c r="AD95" s="62"/>
      <c r="AE95" s="62"/>
      <c r="AF95" s="62"/>
      <c r="AG95" s="62"/>
      <c r="AH95" s="62"/>
      <c r="AI95" s="62"/>
      <c r="AJ95" s="66"/>
      <c r="AK95" s="58"/>
      <c r="AL95" s="13"/>
    </row>
    <row r="96" spans="1:38" s="8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54"/>
      <c r="M96" s="54"/>
      <c r="N96" s="54"/>
      <c r="O96" s="54"/>
      <c r="P96" s="54"/>
      <c r="Q96" s="54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6"/>
      <c r="AC96" s="57"/>
      <c r="AD96" s="62"/>
      <c r="AE96" s="62"/>
      <c r="AF96" s="62"/>
      <c r="AG96" s="62"/>
      <c r="AH96" s="62"/>
      <c r="AI96" s="62"/>
      <c r="AJ96" s="62"/>
      <c r="AK96" s="58"/>
      <c r="AL96" s="13"/>
    </row>
    <row r="97" spans="1:38" s="8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54"/>
      <c r="M97" s="54"/>
      <c r="N97" s="54"/>
      <c r="O97" s="54"/>
      <c r="P97" s="54"/>
      <c r="Q97" s="54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9"/>
      <c r="AC97" s="57"/>
      <c r="AD97" s="62"/>
      <c r="AE97" s="62"/>
      <c r="AF97" s="62"/>
      <c r="AG97" s="62"/>
      <c r="AH97" s="62"/>
      <c r="AI97" s="62"/>
      <c r="AJ97" s="62"/>
      <c r="AK97" s="58"/>
      <c r="AL97" s="13"/>
    </row>
    <row r="98" spans="1:38" s="8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54"/>
      <c r="M98" s="54"/>
      <c r="N98" s="54"/>
      <c r="O98" s="54"/>
      <c r="P98" s="54"/>
      <c r="Q98" s="54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6"/>
      <c r="AC98" s="57"/>
      <c r="AD98" s="62"/>
      <c r="AE98" s="62"/>
      <c r="AF98" s="62"/>
      <c r="AG98" s="62"/>
      <c r="AH98" s="62"/>
      <c r="AI98" s="62"/>
      <c r="AJ98" s="62"/>
      <c r="AK98" s="58"/>
      <c r="AL98" s="13"/>
    </row>
    <row r="99" spans="1:38" s="8" customFormat="1" ht="25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54"/>
      <c r="M99" s="54"/>
      <c r="N99" s="54"/>
      <c r="O99" s="54"/>
      <c r="P99" s="54"/>
      <c r="Q99" s="54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6"/>
      <c r="AC99" s="57"/>
      <c r="AD99" s="62"/>
      <c r="AE99" s="62"/>
      <c r="AF99" s="62"/>
      <c r="AG99" s="62"/>
      <c r="AH99" s="62"/>
      <c r="AI99" s="62"/>
      <c r="AJ99" s="62"/>
      <c r="AK99" s="58"/>
      <c r="AL99" s="13"/>
    </row>
    <row r="100" spans="1:36" s="8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67"/>
      <c r="U100" s="67"/>
      <c r="V100" s="67"/>
      <c r="W100" s="67"/>
      <c r="X100" s="67"/>
      <c r="Y100" s="67"/>
      <c r="Z100" s="67"/>
      <c r="AA100" s="67"/>
      <c r="AB100" s="13"/>
      <c r="AC100" s="13"/>
      <c r="AD100" s="13"/>
      <c r="AE100" s="13"/>
      <c r="AF100" s="68"/>
      <c r="AG100" s="13"/>
      <c r="AH100" s="13"/>
      <c r="AI100" s="13"/>
      <c r="AJ100" s="13"/>
    </row>
    <row r="101" spans="1:36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4"/>
      <c r="AG101" s="2"/>
      <c r="AH101" s="2"/>
      <c r="AI101" s="2"/>
      <c r="AJ101" s="2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2"/>
      <c r="AJ123" s="2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2"/>
      <c r="AJ124" s="2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2"/>
      <c r="AJ125" s="2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2"/>
      <c r="AJ126" s="2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2"/>
      <c r="AJ127" s="2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2"/>
      <c r="AJ128" s="2"/>
    </row>
    <row r="129" spans="1:36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4"/>
      <c r="AG129" s="2"/>
      <c r="AH129" s="2"/>
      <c r="AI129" s="2"/>
      <c r="AJ129" s="2"/>
    </row>
    <row r="130" spans="1:36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4"/>
      <c r="AG130" s="2"/>
      <c r="AH130" s="2"/>
      <c r="AI130" s="2"/>
      <c r="AJ130" s="2"/>
    </row>
    <row r="131" spans="1:36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4"/>
      <c r="AG131" s="2"/>
      <c r="AH131" s="2"/>
      <c r="AI131" s="2"/>
      <c r="AJ131" s="2"/>
    </row>
    <row r="132" spans="1:36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4"/>
      <c r="AG132" s="2"/>
      <c r="AH132" s="2"/>
      <c r="AI132" s="2"/>
      <c r="AJ132" s="2"/>
    </row>
    <row r="133" spans="1:36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4"/>
      <c r="AG133" s="2"/>
      <c r="AH133" s="2"/>
      <c r="AI133" s="2"/>
      <c r="AJ133" s="2"/>
    </row>
    <row r="134" spans="1:36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4"/>
      <c r="AG134" s="2"/>
      <c r="AH134" s="2"/>
      <c r="AI134" s="2"/>
      <c r="AJ134" s="2"/>
    </row>
    <row r="135" spans="1:36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4"/>
      <c r="AG135" s="2"/>
      <c r="AH135" s="2"/>
      <c r="AI135" s="2"/>
      <c r="AJ135" s="2"/>
    </row>
    <row r="136" spans="1:36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4"/>
      <c r="AG136" s="2"/>
      <c r="AH136" s="2"/>
      <c r="AI136" s="2"/>
      <c r="AJ136" s="2"/>
    </row>
    <row r="137" spans="1:36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4"/>
      <c r="AG137" s="2"/>
      <c r="AH137" s="2"/>
      <c r="AI137" s="2"/>
      <c r="AJ137" s="2"/>
    </row>
    <row r="138" spans="1:36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4"/>
      <c r="AG138" s="2"/>
      <c r="AH138" s="2"/>
      <c r="AI138" s="2"/>
      <c r="AJ138" s="2"/>
    </row>
    <row r="139" spans="1:36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4"/>
      <c r="AG139" s="2"/>
      <c r="AH139" s="2"/>
      <c r="AI139" s="2"/>
      <c r="AJ139" s="2"/>
    </row>
    <row r="140" spans="1:36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  <c r="AE140" s="2"/>
      <c r="AF140" s="4"/>
      <c r="AG140" s="2"/>
      <c r="AH140" s="2"/>
      <c r="AI140" s="2"/>
      <c r="AJ140" s="2"/>
    </row>
    <row r="141" spans="1:36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  <c r="AE141" s="2"/>
      <c r="AF141" s="4"/>
      <c r="AG141" s="2"/>
      <c r="AH141" s="2"/>
      <c r="AI141" s="2"/>
      <c r="AJ141" s="2"/>
    </row>
    <row r="142" spans="1:36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  <c r="AE142" s="2"/>
      <c r="AF142" s="4"/>
      <c r="AG142" s="2"/>
      <c r="AH142" s="2"/>
      <c r="AI142" s="2"/>
      <c r="AJ142" s="2"/>
    </row>
    <row r="143" spans="1:36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2"/>
      <c r="AC143" s="2"/>
      <c r="AD143" s="2"/>
      <c r="AE143" s="2"/>
      <c r="AF143" s="4"/>
      <c r="AG143" s="2"/>
      <c r="AH143" s="2"/>
      <c r="AI143" s="2"/>
      <c r="AJ143" s="2"/>
    </row>
    <row r="144" spans="1:36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2"/>
      <c r="AC144" s="2"/>
      <c r="AD144" s="2"/>
      <c r="AE144" s="2"/>
      <c r="AF144" s="4"/>
      <c r="AG144" s="2"/>
      <c r="AH144" s="2"/>
      <c r="AI144" s="2"/>
      <c r="AJ144" s="2"/>
    </row>
    <row r="145" spans="1:36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2"/>
      <c r="AC145" s="2"/>
      <c r="AD145" s="2"/>
      <c r="AE145" s="2"/>
      <c r="AF145" s="4"/>
      <c r="AG145" s="2"/>
      <c r="AH145" s="2"/>
      <c r="AI145" s="2"/>
      <c r="AJ145" s="2"/>
    </row>
    <row r="146" spans="1:36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2"/>
      <c r="AC146" s="2"/>
      <c r="AD146" s="2"/>
      <c r="AE146" s="2"/>
      <c r="AF146" s="4"/>
      <c r="AG146" s="2"/>
      <c r="AH146" s="2"/>
      <c r="AI146" s="2"/>
      <c r="AJ146" s="2"/>
    </row>
    <row r="147" spans="1:36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2"/>
      <c r="AC147" s="2"/>
      <c r="AD147" s="2"/>
      <c r="AE147" s="2"/>
      <c r="AF147" s="4"/>
      <c r="AG147" s="2"/>
      <c r="AH147" s="2"/>
      <c r="AI147" s="2"/>
      <c r="AJ147" s="2"/>
    </row>
    <row r="148" spans="1:36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2"/>
      <c r="AC148" s="2"/>
      <c r="AD148" s="2"/>
      <c r="AE148" s="2"/>
      <c r="AF148" s="4"/>
      <c r="AG148" s="2"/>
      <c r="AH148" s="2"/>
      <c r="AI148" s="2"/>
      <c r="AJ148" s="2"/>
    </row>
    <row r="149" spans="1:36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2"/>
      <c r="AC149" s="2"/>
      <c r="AD149" s="2"/>
      <c r="AE149" s="2"/>
      <c r="AF149" s="4"/>
      <c r="AG149" s="2"/>
      <c r="AH149" s="2"/>
      <c r="AI149" s="2"/>
      <c r="AJ149" s="2"/>
    </row>
    <row r="150" spans="1:36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2"/>
      <c r="AC150" s="2"/>
      <c r="AD150" s="2"/>
      <c r="AE150" s="2"/>
      <c r="AF150" s="4"/>
      <c r="AG150" s="2"/>
      <c r="AH150" s="2"/>
      <c r="AI150" s="2"/>
      <c r="AJ150" s="2"/>
    </row>
    <row r="151" spans="1:36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2"/>
      <c r="AC151" s="2"/>
      <c r="AD151" s="2"/>
      <c r="AE151" s="2"/>
      <c r="AF151" s="4"/>
      <c r="AG151" s="2"/>
      <c r="AH151" s="2"/>
      <c r="AI151" s="2"/>
      <c r="AJ151" s="2"/>
    </row>
    <row r="152" spans="1:36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2"/>
      <c r="AC152" s="2"/>
      <c r="AD152" s="2"/>
      <c r="AE152" s="2"/>
      <c r="AF152" s="4"/>
      <c r="AG152" s="2"/>
      <c r="AH152" s="2"/>
      <c r="AI152" s="2"/>
      <c r="AJ152" s="2"/>
    </row>
    <row r="153" spans="1:36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2"/>
      <c r="AC153" s="2"/>
      <c r="AD153" s="2"/>
      <c r="AE153" s="2"/>
      <c r="AF153" s="4"/>
      <c r="AG153" s="2"/>
      <c r="AH153" s="2"/>
      <c r="AI153" s="2"/>
      <c r="AJ153" s="2"/>
    </row>
    <row r="154" spans="1:36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2"/>
      <c r="AC154" s="2"/>
      <c r="AD154" s="2"/>
      <c r="AE154" s="2"/>
      <c r="AF154" s="4"/>
      <c r="AG154" s="2"/>
      <c r="AH154" s="2"/>
      <c r="AI154" s="2"/>
      <c r="AJ154" s="2"/>
    </row>
    <row r="155" spans="1:36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2"/>
      <c r="AC155" s="2"/>
      <c r="AD155" s="2"/>
      <c r="AE155" s="2"/>
      <c r="AF155" s="4"/>
      <c r="AG155" s="2"/>
      <c r="AH155" s="2"/>
      <c r="AI155" s="2"/>
      <c r="AJ155" s="2"/>
    </row>
    <row r="156" spans="1:36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2"/>
      <c r="AC156" s="2"/>
      <c r="AD156" s="2"/>
      <c r="AE156" s="2"/>
      <c r="AF156" s="4"/>
      <c r="AG156" s="2"/>
      <c r="AH156" s="2"/>
      <c r="AI156" s="2"/>
      <c r="AJ156" s="2"/>
    </row>
    <row r="157" spans="1:36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2"/>
      <c r="AC157" s="2"/>
      <c r="AD157" s="2"/>
      <c r="AE157" s="2"/>
      <c r="AF157" s="4"/>
      <c r="AG157" s="2"/>
      <c r="AH157" s="2"/>
      <c r="AI157" s="2"/>
      <c r="AJ157" s="2"/>
    </row>
    <row r="158" spans="1:36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2"/>
      <c r="AC158" s="2"/>
      <c r="AD158" s="2"/>
      <c r="AE158" s="2"/>
      <c r="AF158" s="4"/>
      <c r="AG158" s="2"/>
      <c r="AH158" s="2"/>
      <c r="AI158" s="2"/>
      <c r="AJ158" s="2"/>
    </row>
    <row r="159" spans="1:36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2"/>
      <c r="AC159" s="2"/>
      <c r="AD159" s="2"/>
      <c r="AE159" s="2"/>
      <c r="AF159" s="4"/>
      <c r="AG159" s="2"/>
      <c r="AH159" s="2"/>
      <c r="AI159" s="2"/>
      <c r="AJ159" s="2"/>
    </row>
    <row r="160" spans="1:36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2"/>
      <c r="AC160" s="2"/>
      <c r="AD160" s="2"/>
      <c r="AE160" s="2"/>
      <c r="AF160" s="4"/>
      <c r="AG160" s="2"/>
      <c r="AH160" s="2"/>
      <c r="AI160" s="2"/>
      <c r="AJ160" s="2"/>
    </row>
    <row r="161" spans="1:36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2"/>
      <c r="AC161" s="2"/>
      <c r="AD161" s="2"/>
      <c r="AE161" s="2"/>
      <c r="AF161" s="4"/>
      <c r="AG161" s="2"/>
      <c r="AH161" s="2"/>
      <c r="AI161" s="2"/>
      <c r="AJ161" s="2"/>
    </row>
    <row r="162" spans="1:36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2"/>
      <c r="AC162" s="2"/>
      <c r="AD162" s="2"/>
      <c r="AE162" s="2"/>
      <c r="AF162" s="4"/>
      <c r="AG162" s="2"/>
      <c r="AH162" s="2"/>
      <c r="AI162" s="2"/>
      <c r="AJ162" s="2"/>
    </row>
    <row r="163" spans="1:36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2"/>
      <c r="AC163" s="2"/>
      <c r="AD163" s="2"/>
      <c r="AE163" s="2"/>
      <c r="AF163" s="4"/>
      <c r="AG163" s="2"/>
      <c r="AH163" s="2"/>
      <c r="AI163" s="2"/>
      <c r="AJ163" s="2"/>
    </row>
    <row r="164" spans="1:36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2"/>
      <c r="AC164" s="2"/>
      <c r="AD164" s="2"/>
      <c r="AE164" s="2"/>
      <c r="AF164" s="4"/>
      <c r="AG164" s="2"/>
      <c r="AH164" s="2"/>
      <c r="AI164" s="2"/>
      <c r="AJ164" s="2"/>
    </row>
    <row r="165" spans="1:36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2"/>
      <c r="AC165" s="2"/>
      <c r="AD165" s="2"/>
      <c r="AE165" s="2"/>
      <c r="AF165" s="4"/>
      <c r="AG165" s="2"/>
      <c r="AH165" s="2"/>
      <c r="AI165" s="2"/>
      <c r="AJ165" s="2"/>
    </row>
    <row r="166" spans="1:36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2"/>
      <c r="AC166" s="2"/>
      <c r="AD166" s="2"/>
      <c r="AE166" s="2"/>
      <c r="AF166" s="4"/>
      <c r="AG166" s="2"/>
      <c r="AH166" s="2"/>
      <c r="AI166" s="2"/>
      <c r="AJ166" s="2"/>
    </row>
    <row r="167" spans="1:36" s="1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2"/>
      <c r="AC167" s="2"/>
      <c r="AD167" s="2"/>
      <c r="AE167" s="2"/>
      <c r="AF167" s="4"/>
      <c r="AG167" s="2"/>
      <c r="AH167" s="2"/>
      <c r="AI167" s="2"/>
      <c r="AJ167" s="2"/>
    </row>
    <row r="168" spans="1:36" s="1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2"/>
      <c r="AC168" s="2"/>
      <c r="AD168" s="2"/>
      <c r="AE168" s="2"/>
      <c r="AF168" s="4"/>
      <c r="AG168" s="2"/>
      <c r="AH168" s="2"/>
      <c r="AI168" s="2"/>
      <c r="AJ168" s="2"/>
    </row>
    <row r="169" spans="1:36" s="1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2"/>
      <c r="AC169" s="2"/>
      <c r="AD169" s="2"/>
      <c r="AE169" s="2"/>
      <c r="AF169" s="4"/>
      <c r="AG169" s="2"/>
      <c r="AH169" s="2"/>
      <c r="AI169" s="2"/>
      <c r="AJ169" s="2"/>
    </row>
    <row r="170" spans="1:36" s="1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2"/>
      <c r="AC170" s="2"/>
      <c r="AD170" s="2"/>
      <c r="AE170" s="2"/>
      <c r="AF170" s="4"/>
      <c r="AG170" s="2"/>
      <c r="AH170" s="2"/>
      <c r="AI170" s="2"/>
      <c r="AJ170" s="2"/>
    </row>
    <row r="171" spans="1:36" s="1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2"/>
      <c r="AC171" s="2"/>
      <c r="AD171" s="2"/>
      <c r="AE171" s="2"/>
      <c r="AF171" s="4"/>
      <c r="AG171" s="2"/>
      <c r="AH171" s="2"/>
      <c r="AI171" s="2"/>
      <c r="AJ171" s="2"/>
    </row>
    <row r="172" spans="1:36" s="1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2"/>
      <c r="AC172" s="2"/>
      <c r="AD172" s="2"/>
      <c r="AE172" s="2"/>
      <c r="AF172" s="4"/>
      <c r="AG172" s="2"/>
      <c r="AH172" s="2"/>
      <c r="AI172" s="2"/>
      <c r="AJ172" s="2"/>
    </row>
    <row r="173" spans="1:36" s="1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2"/>
      <c r="AC173" s="2"/>
      <c r="AD173" s="2"/>
      <c r="AE173" s="2"/>
      <c r="AF173" s="4"/>
      <c r="AG173" s="2"/>
      <c r="AH173" s="2"/>
      <c r="AI173" s="2"/>
      <c r="AJ173" s="2"/>
    </row>
    <row r="174" spans="1:36" s="1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2"/>
      <c r="AC174" s="2"/>
      <c r="AD174" s="2"/>
      <c r="AE174" s="2"/>
      <c r="AF174" s="4"/>
      <c r="AG174" s="2"/>
      <c r="AH174" s="2"/>
      <c r="AI174" s="2"/>
      <c r="AJ174" s="2"/>
    </row>
    <row r="175" spans="1:36" s="1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2"/>
      <c r="AC175" s="2"/>
      <c r="AD175" s="2"/>
      <c r="AE175" s="2"/>
      <c r="AF175" s="4"/>
      <c r="AG175" s="2"/>
      <c r="AH175" s="2"/>
      <c r="AI175" s="2"/>
      <c r="AJ175" s="2"/>
    </row>
    <row r="176" spans="1:36" s="1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2"/>
      <c r="AC176" s="2"/>
      <c r="AD176" s="2"/>
      <c r="AE176" s="2"/>
      <c r="AF176" s="4"/>
      <c r="AG176" s="2"/>
      <c r="AH176" s="2"/>
      <c r="AI176" s="2"/>
      <c r="AJ176" s="2"/>
    </row>
    <row r="177" spans="1:36" s="1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2"/>
      <c r="AC177" s="2"/>
      <c r="AD177" s="2"/>
      <c r="AE177" s="2"/>
      <c r="AF177" s="4"/>
      <c r="AG177" s="2"/>
      <c r="AH177" s="2"/>
      <c r="AI177" s="2"/>
      <c r="AJ177" s="2"/>
    </row>
    <row r="178" spans="1:36" s="1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2"/>
      <c r="AC178" s="2"/>
      <c r="AD178" s="2"/>
      <c r="AE178" s="2"/>
      <c r="AF178" s="4"/>
      <c r="AG178" s="2"/>
      <c r="AH178" s="2"/>
      <c r="AI178" s="2"/>
      <c r="AJ178" s="2"/>
    </row>
    <row r="179" spans="1:36" s="1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2"/>
      <c r="AC179" s="2"/>
      <c r="AD179" s="2"/>
      <c r="AE179" s="2"/>
      <c r="AF179" s="4"/>
      <c r="AG179" s="2"/>
      <c r="AH179" s="2"/>
      <c r="AI179" s="2"/>
      <c r="AJ179" s="2"/>
    </row>
    <row r="180" spans="1:36" s="1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2"/>
      <c r="AC180" s="2"/>
      <c r="AD180" s="2"/>
      <c r="AE180" s="2"/>
      <c r="AF180" s="4"/>
      <c r="AG180" s="2"/>
      <c r="AH180" s="2"/>
      <c r="AI180" s="2"/>
      <c r="AJ180" s="2"/>
    </row>
    <row r="181" spans="1:36" s="1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2"/>
      <c r="AC181" s="2"/>
      <c r="AD181" s="2"/>
      <c r="AE181" s="2"/>
      <c r="AF181" s="4"/>
      <c r="AG181" s="2"/>
      <c r="AH181" s="2"/>
      <c r="AI181" s="2"/>
      <c r="AJ181" s="2"/>
    </row>
    <row r="182" spans="1:36" s="1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2"/>
      <c r="AC182" s="2"/>
      <c r="AD182" s="2"/>
      <c r="AE182" s="2"/>
      <c r="AF182" s="4"/>
      <c r="AG182" s="2"/>
      <c r="AH182" s="2"/>
      <c r="AI182" s="2"/>
      <c r="AJ182" s="2"/>
    </row>
    <row r="183" spans="1:36" s="1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2"/>
      <c r="AC183" s="2"/>
      <c r="AD183" s="2"/>
      <c r="AE183" s="2"/>
      <c r="AF183" s="4"/>
      <c r="AG183" s="2"/>
      <c r="AH183" s="2"/>
      <c r="AI183" s="2"/>
      <c r="AJ183" s="2"/>
    </row>
    <row r="184" spans="1:36" s="1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2"/>
      <c r="AC184" s="2"/>
      <c r="AD184" s="2"/>
      <c r="AE184" s="2"/>
      <c r="AF184" s="4"/>
      <c r="AG184" s="2"/>
      <c r="AH184" s="2"/>
      <c r="AI184" s="2"/>
      <c r="AJ184" s="2"/>
    </row>
    <row r="185" spans="1:36" s="1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2"/>
      <c r="AC185" s="2"/>
      <c r="AD185" s="2"/>
      <c r="AE185" s="2"/>
      <c r="AF185" s="4"/>
      <c r="AG185" s="2"/>
      <c r="AH185" s="2"/>
      <c r="AI185" s="2"/>
      <c r="AJ185" s="2"/>
    </row>
    <row r="186" spans="1:36" s="1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2"/>
      <c r="AC186" s="2"/>
      <c r="AD186" s="2"/>
      <c r="AE186" s="2"/>
      <c r="AF186" s="4"/>
      <c r="AG186" s="2"/>
      <c r="AH186" s="2"/>
      <c r="AI186" s="2"/>
      <c r="AJ186" s="2"/>
    </row>
    <row r="187" spans="1:36" s="1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2"/>
      <c r="AC187" s="2"/>
      <c r="AD187" s="2"/>
      <c r="AE187" s="2"/>
      <c r="AF187" s="4"/>
      <c r="AG187" s="2"/>
      <c r="AH187" s="2"/>
      <c r="AI187" s="2"/>
      <c r="AJ187" s="2"/>
    </row>
    <row r="188" spans="1:36" s="1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2"/>
      <c r="AC188" s="2"/>
      <c r="AD188" s="2"/>
      <c r="AE188" s="2"/>
      <c r="AF188" s="4"/>
      <c r="AG188" s="2"/>
      <c r="AH188" s="2"/>
      <c r="AI188" s="2"/>
      <c r="AJ188" s="2"/>
    </row>
    <row r="189" spans="1:36" s="1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2"/>
      <c r="AC189" s="2"/>
      <c r="AD189" s="2"/>
      <c r="AE189" s="2"/>
      <c r="AF189" s="4"/>
      <c r="AG189" s="2"/>
      <c r="AH189" s="2"/>
      <c r="AI189" s="2"/>
      <c r="AJ189" s="2"/>
    </row>
    <row r="190" spans="1:36" s="1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2"/>
      <c r="AC190" s="2"/>
      <c r="AD190" s="2"/>
      <c r="AE190" s="2"/>
      <c r="AF190" s="4"/>
      <c r="AG190" s="2"/>
      <c r="AH190" s="2"/>
      <c r="AI190" s="2"/>
      <c r="AJ190" s="2"/>
    </row>
    <row r="191" spans="1:36" s="1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2"/>
      <c r="AC191" s="2"/>
      <c r="AD191" s="2"/>
      <c r="AE191" s="2"/>
      <c r="AF191" s="4"/>
      <c r="AG191" s="2"/>
      <c r="AH191" s="2"/>
      <c r="AI191" s="2"/>
      <c r="AJ191" s="2"/>
    </row>
    <row r="192" spans="1:36" s="1" customFormat="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2"/>
      <c r="AC192" s="2"/>
      <c r="AD192" s="2"/>
      <c r="AE192" s="2"/>
      <c r="AF192" s="4"/>
      <c r="AG192" s="2"/>
      <c r="AH192" s="2"/>
      <c r="AI192" s="2"/>
      <c r="AJ192" s="2"/>
    </row>
    <row r="193" spans="1:36" s="1" customFormat="1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2"/>
      <c r="AC193" s="2"/>
      <c r="AD193" s="2"/>
      <c r="AE193" s="2"/>
      <c r="AF193" s="4"/>
      <c r="AG193" s="2"/>
      <c r="AH193" s="2"/>
      <c r="AI193" s="2"/>
      <c r="AJ193" s="2"/>
    </row>
    <row r="194" spans="1:36" s="1" customFormat="1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2"/>
      <c r="AC194" s="2"/>
      <c r="AD194" s="2"/>
      <c r="AE194" s="2"/>
      <c r="AF194" s="4"/>
      <c r="AG194" s="2"/>
      <c r="AH194" s="2"/>
      <c r="AI194" s="2"/>
      <c r="AJ194" s="2"/>
    </row>
    <row r="195" spans="1:36" s="1" customFormat="1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2"/>
      <c r="AC195" s="2"/>
      <c r="AD195" s="2"/>
      <c r="AE195" s="2"/>
      <c r="AF195" s="4"/>
      <c r="AG195" s="2"/>
      <c r="AH195" s="2"/>
      <c r="AI195" s="2"/>
      <c r="AJ195" s="2"/>
    </row>
    <row r="196" spans="1:36" s="1" customFormat="1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2"/>
      <c r="AC196" s="2"/>
      <c r="AD196" s="2"/>
      <c r="AE196" s="2"/>
      <c r="AF196" s="4"/>
      <c r="AG196" s="2"/>
      <c r="AH196" s="2"/>
      <c r="AI196" s="2"/>
      <c r="AJ196" s="2"/>
    </row>
    <row r="197" spans="1:36" s="1" customFormat="1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2"/>
      <c r="AC197" s="2"/>
      <c r="AD197" s="2"/>
      <c r="AE197" s="2"/>
      <c r="AF197" s="4"/>
      <c r="AG197" s="2"/>
      <c r="AH197" s="2"/>
      <c r="AI197" s="2"/>
      <c r="AJ197" s="2"/>
    </row>
    <row r="198" spans="1:36" s="1" customFormat="1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2"/>
      <c r="AC198" s="2"/>
      <c r="AD198" s="2"/>
      <c r="AE198" s="2"/>
      <c r="AF198" s="4"/>
      <c r="AG198" s="2"/>
      <c r="AH198" s="2"/>
      <c r="AI198" s="2"/>
      <c r="AJ198" s="2"/>
    </row>
    <row r="199" spans="1:36" s="1" customFormat="1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2"/>
      <c r="AC199" s="2"/>
      <c r="AD199" s="2"/>
      <c r="AE199" s="2"/>
      <c r="AF199" s="4"/>
      <c r="AG199" s="2"/>
      <c r="AH199" s="2"/>
      <c r="AI199" s="2"/>
      <c r="AJ199" s="2"/>
    </row>
    <row r="200" spans="1:36" s="1" customFormat="1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2"/>
      <c r="AC200" s="2"/>
      <c r="AD200" s="2"/>
      <c r="AE200" s="2"/>
      <c r="AF200" s="4"/>
      <c r="AG200" s="2"/>
      <c r="AH200" s="2"/>
      <c r="AI200" s="2"/>
      <c r="AJ200" s="2"/>
    </row>
    <row r="201" spans="1:36" s="1" customFormat="1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2"/>
      <c r="AC201" s="2"/>
      <c r="AD201" s="2"/>
      <c r="AE201" s="2"/>
      <c r="AF201" s="4"/>
      <c r="AG201" s="2"/>
      <c r="AH201" s="2"/>
      <c r="AI201" s="2"/>
      <c r="AJ201" s="2"/>
    </row>
    <row r="202" spans="1:36" s="1" customFormat="1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2"/>
      <c r="AC202" s="2"/>
      <c r="AD202" s="2"/>
      <c r="AE202" s="2"/>
      <c r="AF202" s="4"/>
      <c r="AG202" s="2"/>
      <c r="AH202" s="2"/>
      <c r="AI202" s="2"/>
      <c r="AJ202" s="2"/>
    </row>
    <row r="203" spans="1:36" s="1" customFormat="1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2"/>
      <c r="AC203" s="2"/>
      <c r="AD203" s="2"/>
      <c r="AE203" s="2"/>
      <c r="AF203" s="4"/>
      <c r="AG203" s="2"/>
      <c r="AH203" s="2"/>
      <c r="AI203" s="2"/>
      <c r="AJ203" s="2"/>
    </row>
    <row r="204" spans="1:36" s="1" customFormat="1" ht="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2"/>
      <c r="AC204" s="2"/>
      <c r="AD204" s="2"/>
      <c r="AE204" s="2"/>
      <c r="AF204" s="4"/>
      <c r="AG204" s="2"/>
      <c r="AH204" s="2"/>
      <c r="AI204" s="2"/>
      <c r="AJ204" s="2"/>
    </row>
    <row r="205" spans="1:36" s="1" customFormat="1" ht="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2"/>
      <c r="AC205" s="2"/>
      <c r="AD205" s="2"/>
      <c r="AE205" s="2"/>
      <c r="AF205" s="4"/>
      <c r="AG205" s="2"/>
      <c r="AH205" s="2"/>
      <c r="AI205" s="2"/>
      <c r="AJ205" s="2"/>
    </row>
    <row r="206" spans="1:36" s="1" customFormat="1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2"/>
      <c r="AC206" s="2"/>
      <c r="AD206" s="2"/>
      <c r="AE206" s="2"/>
      <c r="AF206" s="4"/>
      <c r="AG206" s="2"/>
      <c r="AH206" s="2"/>
      <c r="AI206" s="2"/>
      <c r="AJ206" s="2"/>
    </row>
    <row r="207" spans="1:36" s="1" customFormat="1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2"/>
      <c r="AC207" s="2"/>
      <c r="AD207" s="2"/>
      <c r="AE207" s="2"/>
      <c r="AF207" s="4"/>
      <c r="AG207" s="2"/>
      <c r="AH207" s="2"/>
      <c r="AI207" s="2"/>
      <c r="AJ207" s="2"/>
    </row>
    <row r="208" spans="1:36" s="1" customFormat="1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2"/>
      <c r="AC208" s="2"/>
      <c r="AD208" s="2"/>
      <c r="AE208" s="2"/>
      <c r="AF208" s="4"/>
      <c r="AG208" s="2"/>
      <c r="AH208" s="2"/>
      <c r="AI208" s="2"/>
      <c r="AJ208" s="2"/>
    </row>
    <row r="209" spans="1:36" s="1" customFormat="1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2"/>
      <c r="AC209" s="2"/>
      <c r="AD209" s="2"/>
      <c r="AE209" s="2"/>
      <c r="AF209" s="4"/>
      <c r="AG209" s="2"/>
      <c r="AH209" s="2"/>
      <c r="AI209" s="2"/>
      <c r="AJ209" s="2"/>
    </row>
    <row r="210" spans="1:36" s="1" customFormat="1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2"/>
      <c r="AC210" s="2"/>
      <c r="AD210" s="2"/>
      <c r="AE210" s="2"/>
      <c r="AF210" s="4"/>
      <c r="AG210" s="2"/>
      <c r="AH210" s="2"/>
      <c r="AI210" s="2"/>
      <c r="AJ210" s="2"/>
    </row>
    <row r="211" spans="1:36" s="1" customFormat="1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2"/>
      <c r="AC211" s="2"/>
      <c r="AD211" s="2"/>
      <c r="AE211" s="2"/>
      <c r="AF211" s="4"/>
      <c r="AG211" s="2"/>
      <c r="AH211" s="2"/>
      <c r="AI211" s="2"/>
      <c r="AJ211" s="2"/>
    </row>
    <row r="212" spans="1:36" s="1" customFormat="1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2"/>
      <c r="AC212" s="2"/>
      <c r="AD212" s="2"/>
      <c r="AE212" s="2"/>
      <c r="AF212" s="4"/>
      <c r="AG212" s="2"/>
      <c r="AH212" s="2"/>
      <c r="AI212" s="2"/>
      <c r="AJ212" s="2"/>
    </row>
    <row r="213" spans="1:36" s="1" customFormat="1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2"/>
      <c r="AC213" s="2"/>
      <c r="AD213" s="2"/>
      <c r="AE213" s="2"/>
      <c r="AF213" s="4"/>
      <c r="AG213" s="2"/>
      <c r="AH213" s="2"/>
      <c r="AI213" s="2"/>
      <c r="AJ213" s="2"/>
    </row>
    <row r="214" spans="1:36" s="1" customFormat="1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2"/>
      <c r="AC214" s="2"/>
      <c r="AD214" s="2"/>
      <c r="AE214" s="2"/>
      <c r="AF214" s="4"/>
      <c r="AG214" s="2"/>
      <c r="AH214" s="2"/>
      <c r="AI214" s="2"/>
      <c r="AJ214" s="2"/>
    </row>
    <row r="215" spans="1:36" s="1" customFormat="1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2"/>
      <c r="AC215" s="2"/>
      <c r="AD215" s="2"/>
      <c r="AE215" s="2"/>
      <c r="AF215" s="4"/>
      <c r="AG215" s="2"/>
      <c r="AH215" s="2"/>
      <c r="AI215" s="2"/>
      <c r="AJ215" s="2"/>
    </row>
    <row r="216" spans="1:36" s="1" customFormat="1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2"/>
      <c r="AC216" s="2"/>
      <c r="AD216" s="2"/>
      <c r="AE216" s="2"/>
      <c r="AF216" s="4"/>
      <c r="AG216" s="2"/>
      <c r="AH216" s="2"/>
      <c r="AI216" s="2"/>
      <c r="AJ216" s="2"/>
    </row>
    <row r="217" spans="1:36" s="1" customFormat="1" ht="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2"/>
      <c r="AC217" s="2"/>
      <c r="AD217" s="2"/>
      <c r="AE217" s="2"/>
      <c r="AF217" s="4"/>
      <c r="AG217" s="2"/>
      <c r="AH217" s="2"/>
      <c r="AI217" s="2"/>
      <c r="AJ217" s="2"/>
    </row>
    <row r="218" spans="1:36" s="1" customFormat="1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2"/>
      <c r="AC218" s="2"/>
      <c r="AD218" s="2"/>
      <c r="AE218" s="2"/>
      <c r="AF218" s="4"/>
      <c r="AG218" s="2"/>
      <c r="AH218" s="2"/>
      <c r="AI218" s="2"/>
      <c r="AJ218" s="2"/>
    </row>
    <row r="219" spans="1:36" s="1" customFormat="1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2"/>
      <c r="AC219" s="2"/>
      <c r="AD219" s="2"/>
      <c r="AE219" s="2"/>
      <c r="AF219" s="4"/>
      <c r="AG219" s="2"/>
      <c r="AH219" s="2"/>
      <c r="AI219" s="2"/>
      <c r="AJ219" s="2"/>
    </row>
    <row r="220" spans="1:36" s="1" customFormat="1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2"/>
      <c r="AC220" s="2"/>
      <c r="AD220" s="2"/>
      <c r="AE220" s="2"/>
      <c r="AF220" s="4"/>
      <c r="AG220" s="2"/>
      <c r="AH220" s="2"/>
      <c r="AI220" s="2"/>
      <c r="AJ220" s="2"/>
    </row>
    <row r="221" spans="1:36" s="1" customFormat="1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2"/>
      <c r="AC221" s="2"/>
      <c r="AD221" s="2"/>
      <c r="AE221" s="2"/>
      <c r="AF221" s="4"/>
      <c r="AG221" s="2"/>
      <c r="AH221" s="2"/>
      <c r="AI221" s="2"/>
      <c r="AJ221" s="2"/>
    </row>
    <row r="222" spans="1:36" ht="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8"/>
      <c r="P222" s="48"/>
      <c r="Q222" s="48"/>
      <c r="R222" s="48"/>
      <c r="S222" s="48"/>
      <c r="T222" s="49"/>
      <c r="U222" s="49"/>
      <c r="V222" s="49"/>
      <c r="W222" s="49"/>
      <c r="X222" s="49"/>
      <c r="Y222" s="49"/>
      <c r="Z222" s="49"/>
      <c r="AA222" s="49"/>
      <c r="AB222" s="48"/>
      <c r="AC222" s="48"/>
      <c r="AD222" s="48"/>
      <c r="AE222" s="48"/>
      <c r="AF222" s="50"/>
      <c r="AG222" s="48"/>
      <c r="AH222" s="48"/>
      <c r="AI222" s="48"/>
      <c r="AJ222" s="48"/>
    </row>
    <row r="223" spans="1:36" ht="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8"/>
      <c r="P223" s="48"/>
      <c r="Q223" s="48"/>
      <c r="R223" s="48"/>
      <c r="S223" s="48"/>
      <c r="T223" s="49"/>
      <c r="U223" s="49"/>
      <c r="V223" s="49"/>
      <c r="W223" s="49"/>
      <c r="X223" s="49"/>
      <c r="Y223" s="49"/>
      <c r="Z223" s="49"/>
      <c r="AA223" s="49"/>
      <c r="AB223" s="48"/>
      <c r="AC223" s="48"/>
      <c r="AD223" s="48"/>
      <c r="AE223" s="48"/>
      <c r="AF223" s="50"/>
      <c r="AG223" s="48"/>
      <c r="AH223" s="48"/>
      <c r="AI223" s="48"/>
      <c r="AJ223" s="48"/>
    </row>
    <row r="224" spans="1:36" ht="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8"/>
      <c r="P224" s="48"/>
      <c r="Q224" s="48"/>
      <c r="R224" s="48"/>
      <c r="S224" s="48"/>
      <c r="T224" s="49"/>
      <c r="U224" s="49"/>
      <c r="V224" s="49"/>
      <c r="W224" s="49"/>
      <c r="X224" s="49"/>
      <c r="Y224" s="49"/>
      <c r="Z224" s="49"/>
      <c r="AA224" s="49"/>
      <c r="AB224" s="48"/>
      <c r="AC224" s="48"/>
      <c r="AD224" s="48"/>
      <c r="AE224" s="48"/>
      <c r="AF224" s="50"/>
      <c r="AG224" s="48"/>
      <c r="AH224" s="48"/>
      <c r="AI224" s="48"/>
      <c r="AJ224" s="48"/>
    </row>
    <row r="225" spans="1:36" ht="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8"/>
      <c r="P225" s="48"/>
      <c r="Q225" s="48"/>
      <c r="R225" s="48"/>
      <c r="S225" s="48"/>
      <c r="T225" s="49"/>
      <c r="U225" s="49"/>
      <c r="V225" s="49"/>
      <c r="W225" s="49"/>
      <c r="X225" s="49"/>
      <c r="Y225" s="49"/>
      <c r="Z225" s="49"/>
      <c r="AA225" s="49"/>
      <c r="AB225" s="48"/>
      <c r="AC225" s="48"/>
      <c r="AD225" s="48"/>
      <c r="AE225" s="48"/>
      <c r="AF225" s="50"/>
      <c r="AG225" s="48"/>
      <c r="AH225" s="48"/>
      <c r="AI225" s="48"/>
      <c r="AJ225" s="48"/>
    </row>
    <row r="226" spans="1:36" ht="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8"/>
      <c r="P226" s="48"/>
      <c r="Q226" s="48"/>
      <c r="R226" s="48"/>
      <c r="S226" s="48"/>
      <c r="T226" s="49"/>
      <c r="U226" s="49"/>
      <c r="V226" s="49"/>
      <c r="W226" s="49"/>
      <c r="X226" s="49"/>
      <c r="Y226" s="49"/>
      <c r="Z226" s="49"/>
      <c r="AA226" s="49"/>
      <c r="AB226" s="48"/>
      <c r="AC226" s="48"/>
      <c r="AD226" s="48"/>
      <c r="AE226" s="48"/>
      <c r="AF226" s="50"/>
      <c r="AG226" s="48"/>
      <c r="AH226" s="48"/>
      <c r="AI226" s="48"/>
      <c r="AJ226" s="48"/>
    </row>
    <row r="227" spans="1:36" ht="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8"/>
      <c r="P227" s="48"/>
      <c r="Q227" s="48"/>
      <c r="R227" s="48"/>
      <c r="S227" s="48"/>
      <c r="T227" s="49"/>
      <c r="U227" s="49"/>
      <c r="V227" s="49"/>
      <c r="W227" s="49"/>
      <c r="X227" s="49"/>
      <c r="Y227" s="49"/>
      <c r="Z227" s="49"/>
      <c r="AA227" s="49"/>
      <c r="AB227" s="48"/>
      <c r="AC227" s="48"/>
      <c r="AD227" s="48"/>
      <c r="AE227" s="48"/>
      <c r="AF227" s="50"/>
      <c r="AG227" s="48"/>
      <c r="AH227" s="48"/>
      <c r="AI227" s="48"/>
      <c r="AJ227" s="48"/>
    </row>
    <row r="228" spans="1:36" ht="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8"/>
      <c r="P228" s="48"/>
      <c r="Q228" s="48"/>
      <c r="R228" s="48"/>
      <c r="S228" s="48"/>
      <c r="T228" s="49"/>
      <c r="U228" s="49"/>
      <c r="V228" s="49"/>
      <c r="W228" s="49"/>
      <c r="X228" s="49"/>
      <c r="Y228" s="49"/>
      <c r="Z228" s="49"/>
      <c r="AA228" s="49"/>
      <c r="AB228" s="48"/>
      <c r="AC228" s="48"/>
      <c r="AD228" s="48"/>
      <c r="AE228" s="48"/>
      <c r="AF228" s="50"/>
      <c r="AG228" s="48"/>
      <c r="AH228" s="48"/>
      <c r="AI228" s="48"/>
      <c r="AJ228" s="48"/>
    </row>
    <row r="229" spans="1:36" ht="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8"/>
      <c r="P229" s="48"/>
      <c r="Q229" s="48"/>
      <c r="R229" s="48"/>
      <c r="S229" s="48"/>
      <c r="T229" s="49"/>
      <c r="U229" s="49"/>
      <c r="V229" s="49"/>
      <c r="W229" s="49"/>
      <c r="X229" s="49"/>
      <c r="Y229" s="49"/>
      <c r="Z229" s="49"/>
      <c r="AA229" s="49"/>
      <c r="AB229" s="48"/>
      <c r="AC229" s="48"/>
      <c r="AD229" s="48"/>
      <c r="AE229" s="48"/>
      <c r="AF229" s="50"/>
      <c r="AG229" s="48"/>
      <c r="AH229" s="48"/>
      <c r="AI229" s="48"/>
      <c r="AJ229" s="48"/>
    </row>
    <row r="230" spans="1:36" ht="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8"/>
      <c r="P230" s="48"/>
      <c r="Q230" s="48"/>
      <c r="R230" s="48"/>
      <c r="S230" s="48"/>
      <c r="T230" s="49"/>
      <c r="U230" s="49"/>
      <c r="V230" s="49"/>
      <c r="W230" s="49"/>
      <c r="X230" s="49"/>
      <c r="Y230" s="49"/>
      <c r="Z230" s="49"/>
      <c r="AA230" s="49"/>
      <c r="AB230" s="48"/>
      <c r="AC230" s="48"/>
      <c r="AD230" s="48"/>
      <c r="AE230" s="48"/>
      <c r="AF230" s="50"/>
      <c r="AG230" s="48"/>
      <c r="AH230" s="48"/>
      <c r="AI230" s="48"/>
      <c r="AJ230" s="48"/>
    </row>
    <row r="231" spans="1:36" ht="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8"/>
      <c r="P231" s="48"/>
      <c r="Q231" s="48"/>
      <c r="R231" s="48"/>
      <c r="S231" s="48"/>
      <c r="T231" s="49"/>
      <c r="U231" s="49"/>
      <c r="V231" s="49"/>
      <c r="W231" s="49"/>
      <c r="X231" s="49"/>
      <c r="Y231" s="49"/>
      <c r="Z231" s="49"/>
      <c r="AA231" s="49"/>
      <c r="AB231" s="48"/>
      <c r="AC231" s="48"/>
      <c r="AD231" s="48"/>
      <c r="AE231" s="48"/>
      <c r="AF231" s="50"/>
      <c r="AG231" s="48"/>
      <c r="AH231" s="48"/>
      <c r="AI231" s="48"/>
      <c r="AJ231" s="48"/>
    </row>
    <row r="232" spans="1:36" ht="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8"/>
      <c r="P232" s="48"/>
      <c r="Q232" s="48"/>
      <c r="R232" s="48"/>
      <c r="S232" s="48"/>
      <c r="T232" s="49"/>
      <c r="U232" s="49"/>
      <c r="V232" s="49"/>
      <c r="W232" s="49"/>
      <c r="X232" s="49"/>
      <c r="Y232" s="49"/>
      <c r="Z232" s="49"/>
      <c r="AA232" s="49"/>
      <c r="AB232" s="48"/>
      <c r="AC232" s="48"/>
      <c r="AD232" s="48"/>
      <c r="AE232" s="48"/>
      <c r="AF232" s="50"/>
      <c r="AG232" s="48"/>
      <c r="AH232" s="48"/>
      <c r="AI232" s="48"/>
      <c r="AJ232" s="48"/>
    </row>
    <row r="233" spans="1:36" ht="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8"/>
      <c r="P233" s="48"/>
      <c r="Q233" s="48"/>
      <c r="R233" s="48"/>
      <c r="S233" s="48"/>
      <c r="T233" s="49"/>
      <c r="U233" s="49"/>
      <c r="V233" s="49"/>
      <c r="W233" s="49"/>
      <c r="X233" s="49"/>
      <c r="Y233" s="49"/>
      <c r="Z233" s="49"/>
      <c r="AA233" s="49"/>
      <c r="AB233" s="48"/>
      <c r="AC233" s="48"/>
      <c r="AD233" s="48"/>
      <c r="AE233" s="48"/>
      <c r="AF233" s="50"/>
      <c r="AG233" s="48"/>
      <c r="AH233" s="48"/>
      <c r="AI233" s="48"/>
      <c r="AJ233" s="48"/>
    </row>
    <row r="234" spans="1:36" ht="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8"/>
      <c r="P234" s="48"/>
      <c r="Q234" s="48"/>
      <c r="R234" s="48"/>
      <c r="S234" s="48"/>
      <c r="T234" s="49"/>
      <c r="U234" s="49"/>
      <c r="V234" s="49"/>
      <c r="W234" s="49"/>
      <c r="X234" s="49"/>
      <c r="Y234" s="49"/>
      <c r="Z234" s="49"/>
      <c r="AA234" s="49"/>
      <c r="AB234" s="48"/>
      <c r="AC234" s="48"/>
      <c r="AD234" s="48"/>
      <c r="AE234" s="48"/>
      <c r="AF234" s="50"/>
      <c r="AG234" s="48"/>
      <c r="AH234" s="48"/>
      <c r="AI234" s="48"/>
      <c r="AJ234" s="48"/>
    </row>
    <row r="235" spans="1:36" ht="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8"/>
      <c r="P235" s="48"/>
      <c r="Q235" s="48"/>
      <c r="R235" s="48"/>
      <c r="S235" s="48"/>
      <c r="T235" s="49"/>
      <c r="U235" s="49"/>
      <c r="V235" s="49"/>
      <c r="W235" s="49"/>
      <c r="X235" s="49"/>
      <c r="Y235" s="49"/>
      <c r="Z235" s="49"/>
      <c r="AA235" s="49"/>
      <c r="AB235" s="48"/>
      <c r="AC235" s="48"/>
      <c r="AD235" s="48"/>
      <c r="AE235" s="48"/>
      <c r="AF235" s="50"/>
      <c r="AG235" s="48"/>
      <c r="AH235" s="48"/>
      <c r="AI235" s="48"/>
      <c r="AJ235" s="48"/>
    </row>
    <row r="236" spans="1:36" ht="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8"/>
      <c r="P236" s="48"/>
      <c r="Q236" s="48"/>
      <c r="R236" s="48"/>
      <c r="S236" s="48"/>
      <c r="T236" s="49"/>
      <c r="U236" s="49"/>
      <c r="V236" s="49"/>
      <c r="W236" s="49"/>
      <c r="X236" s="49"/>
      <c r="Y236" s="49"/>
      <c r="Z236" s="49"/>
      <c r="AA236" s="49"/>
      <c r="AB236" s="48"/>
      <c r="AC236" s="48"/>
      <c r="AD236" s="48"/>
      <c r="AE236" s="48"/>
      <c r="AF236" s="50"/>
      <c r="AG236" s="48"/>
      <c r="AH236" s="48"/>
      <c r="AI236" s="48"/>
      <c r="AJ236" s="48"/>
    </row>
    <row r="237" spans="1:36" ht="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8"/>
      <c r="P237" s="48"/>
      <c r="Q237" s="48"/>
      <c r="R237" s="48"/>
      <c r="S237" s="48"/>
      <c r="T237" s="49"/>
      <c r="U237" s="49"/>
      <c r="V237" s="49"/>
      <c r="W237" s="49"/>
      <c r="X237" s="49"/>
      <c r="Y237" s="49"/>
      <c r="Z237" s="49"/>
      <c r="AA237" s="49"/>
      <c r="AB237" s="48"/>
      <c r="AC237" s="48"/>
      <c r="AD237" s="48"/>
      <c r="AE237" s="48"/>
      <c r="AF237" s="50"/>
      <c r="AG237" s="48"/>
      <c r="AH237" s="48"/>
      <c r="AI237" s="48"/>
      <c r="AJ237" s="48"/>
    </row>
    <row r="238" spans="1:36" ht="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8"/>
      <c r="P238" s="48"/>
      <c r="Q238" s="48"/>
      <c r="R238" s="48"/>
      <c r="S238" s="48"/>
      <c r="T238" s="49"/>
      <c r="U238" s="49"/>
      <c r="V238" s="49"/>
      <c r="W238" s="49"/>
      <c r="X238" s="49"/>
      <c r="Y238" s="49"/>
      <c r="Z238" s="49"/>
      <c r="AA238" s="49"/>
      <c r="AB238" s="48"/>
      <c r="AC238" s="48"/>
      <c r="AD238" s="48"/>
      <c r="AE238" s="48"/>
      <c r="AF238" s="50"/>
      <c r="AG238" s="48"/>
      <c r="AH238" s="48"/>
      <c r="AI238" s="48"/>
      <c r="AJ238" s="48"/>
    </row>
    <row r="239" spans="1:36" ht="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8"/>
      <c r="P239" s="48"/>
      <c r="Q239" s="48"/>
      <c r="R239" s="48"/>
      <c r="S239" s="48"/>
      <c r="T239" s="49"/>
      <c r="U239" s="49"/>
      <c r="V239" s="49"/>
      <c r="W239" s="49"/>
      <c r="X239" s="49"/>
      <c r="Y239" s="49"/>
      <c r="Z239" s="49"/>
      <c r="AA239" s="49"/>
      <c r="AB239" s="48"/>
      <c r="AC239" s="48"/>
      <c r="AD239" s="48"/>
      <c r="AE239" s="48"/>
      <c r="AF239" s="50"/>
      <c r="AG239" s="48"/>
      <c r="AH239" s="48"/>
      <c r="AI239" s="48"/>
      <c r="AJ239" s="48"/>
    </row>
    <row r="240" spans="1:36" ht="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8"/>
      <c r="P240" s="48"/>
      <c r="Q240" s="48"/>
      <c r="R240" s="48"/>
      <c r="S240" s="48"/>
      <c r="T240" s="49"/>
      <c r="U240" s="49"/>
      <c r="V240" s="49"/>
      <c r="W240" s="49"/>
      <c r="X240" s="49"/>
      <c r="Y240" s="49"/>
      <c r="Z240" s="49"/>
      <c r="AA240" s="49"/>
      <c r="AB240" s="48"/>
      <c r="AC240" s="48"/>
      <c r="AD240" s="48"/>
      <c r="AE240" s="48"/>
      <c r="AF240" s="50"/>
      <c r="AG240" s="48"/>
      <c r="AH240" s="48"/>
      <c r="AI240" s="48"/>
      <c r="AJ240" s="48"/>
    </row>
    <row r="241" spans="1:36" ht="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8"/>
      <c r="P241" s="48"/>
      <c r="Q241" s="48"/>
      <c r="R241" s="48"/>
      <c r="S241" s="48"/>
      <c r="T241" s="49"/>
      <c r="U241" s="49"/>
      <c r="V241" s="49"/>
      <c r="W241" s="49"/>
      <c r="X241" s="49"/>
      <c r="Y241" s="49"/>
      <c r="Z241" s="49"/>
      <c r="AA241" s="49"/>
      <c r="AB241" s="48"/>
      <c r="AC241" s="48"/>
      <c r="AD241" s="48"/>
      <c r="AE241" s="48"/>
      <c r="AF241" s="50"/>
      <c r="AG241" s="48"/>
      <c r="AH241" s="48"/>
      <c r="AI241" s="48"/>
      <c r="AJ241" s="48"/>
    </row>
    <row r="242" spans="1:36" ht="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/>
      <c r="P242" s="48"/>
      <c r="Q242" s="48"/>
      <c r="R242" s="48"/>
      <c r="S242" s="48"/>
      <c r="T242" s="49"/>
      <c r="U242" s="49"/>
      <c r="V242" s="49"/>
      <c r="W242" s="49"/>
      <c r="X242" s="49"/>
      <c r="Y242" s="49"/>
      <c r="Z242" s="49"/>
      <c r="AA242" s="49"/>
      <c r="AB242" s="48"/>
      <c r="AC242" s="48"/>
      <c r="AD242" s="48"/>
      <c r="AE242" s="48"/>
      <c r="AF242" s="50"/>
      <c r="AG242" s="48"/>
      <c r="AH242" s="48"/>
      <c r="AI242" s="48"/>
      <c r="AJ242" s="48"/>
    </row>
    <row r="243" spans="1:36" ht="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8"/>
      <c r="P243" s="48"/>
      <c r="Q243" s="48"/>
      <c r="R243" s="48"/>
      <c r="S243" s="48"/>
      <c r="T243" s="49"/>
      <c r="U243" s="49"/>
      <c r="V243" s="49"/>
      <c r="W243" s="49"/>
      <c r="X243" s="49"/>
      <c r="Y243" s="49"/>
      <c r="Z243" s="49"/>
      <c r="AA243" s="49"/>
      <c r="AB243" s="48"/>
      <c r="AC243" s="48"/>
      <c r="AD243" s="48"/>
      <c r="AE243" s="48"/>
      <c r="AF243" s="50"/>
      <c r="AG243" s="48"/>
      <c r="AH243" s="48"/>
      <c r="AI243" s="48"/>
      <c r="AJ243" s="48"/>
    </row>
    <row r="244" spans="1:36" ht="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8"/>
      <c r="P244" s="48"/>
      <c r="Q244" s="48"/>
      <c r="R244" s="48"/>
      <c r="S244" s="48"/>
      <c r="T244" s="49"/>
      <c r="U244" s="49"/>
      <c r="V244" s="49"/>
      <c r="W244" s="49"/>
      <c r="X244" s="49"/>
      <c r="Y244" s="49"/>
      <c r="Z244" s="49"/>
      <c r="AA244" s="49"/>
      <c r="AB244" s="48"/>
      <c r="AC244" s="48"/>
      <c r="AD244" s="48"/>
      <c r="AE244" s="48"/>
      <c r="AF244" s="50"/>
      <c r="AG244" s="48"/>
      <c r="AH244" s="48"/>
      <c r="AI244" s="48"/>
      <c r="AJ244" s="48"/>
    </row>
    <row r="245" spans="1:36" ht="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8"/>
      <c r="P245" s="48"/>
      <c r="Q245" s="48"/>
      <c r="R245" s="48"/>
      <c r="S245" s="48"/>
      <c r="T245" s="49"/>
      <c r="U245" s="49"/>
      <c r="V245" s="49"/>
      <c r="W245" s="49"/>
      <c r="X245" s="49"/>
      <c r="Y245" s="49"/>
      <c r="Z245" s="49"/>
      <c r="AA245" s="49"/>
      <c r="AB245" s="48"/>
      <c r="AC245" s="48"/>
      <c r="AD245" s="48"/>
      <c r="AE245" s="48"/>
      <c r="AF245" s="50"/>
      <c r="AG245" s="48"/>
      <c r="AH245" s="48"/>
      <c r="AI245" s="48"/>
      <c r="AJ245" s="48"/>
    </row>
    <row r="246" spans="1:36" ht="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8"/>
      <c r="P246" s="48"/>
      <c r="Q246" s="48"/>
      <c r="R246" s="48"/>
      <c r="S246" s="48"/>
      <c r="T246" s="49"/>
      <c r="U246" s="49"/>
      <c r="V246" s="49"/>
      <c r="W246" s="49"/>
      <c r="X246" s="49"/>
      <c r="Y246" s="49"/>
      <c r="Z246" s="49"/>
      <c r="AA246" s="49"/>
      <c r="AB246" s="48"/>
      <c r="AC246" s="48"/>
      <c r="AD246" s="48"/>
      <c r="AE246" s="48"/>
      <c r="AF246" s="50"/>
      <c r="AG246" s="48"/>
      <c r="AH246" s="48"/>
      <c r="AI246" s="48"/>
      <c r="AJ246" s="48"/>
    </row>
    <row r="247" spans="1:36" ht="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8"/>
      <c r="P247" s="48"/>
      <c r="Q247" s="48"/>
      <c r="R247" s="48"/>
      <c r="S247" s="48"/>
      <c r="T247" s="49"/>
      <c r="U247" s="49"/>
      <c r="V247" s="49"/>
      <c r="W247" s="49"/>
      <c r="X247" s="49"/>
      <c r="Y247" s="49"/>
      <c r="Z247" s="49"/>
      <c r="AA247" s="49"/>
      <c r="AB247" s="48"/>
      <c r="AC247" s="48"/>
      <c r="AD247" s="48"/>
      <c r="AE247" s="48"/>
      <c r="AF247" s="50"/>
      <c r="AG247" s="48"/>
      <c r="AH247" s="48"/>
      <c r="AI247" s="48"/>
      <c r="AJ247" s="48"/>
    </row>
    <row r="248" spans="1:36" ht="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8"/>
      <c r="P248" s="48"/>
      <c r="Q248" s="48"/>
      <c r="R248" s="48"/>
      <c r="S248" s="48"/>
      <c r="T248" s="49"/>
      <c r="U248" s="49"/>
      <c r="V248" s="49"/>
      <c r="W248" s="49"/>
      <c r="X248" s="49"/>
      <c r="Y248" s="49"/>
      <c r="Z248" s="49"/>
      <c r="AA248" s="49"/>
      <c r="AB248" s="48"/>
      <c r="AC248" s="48"/>
      <c r="AD248" s="48"/>
      <c r="AE248" s="48"/>
      <c r="AF248" s="50"/>
      <c r="AG248" s="48"/>
      <c r="AH248" s="48"/>
      <c r="AI248" s="48"/>
      <c r="AJ248" s="48"/>
    </row>
    <row r="249" spans="1:36" ht="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8"/>
      <c r="P249" s="48"/>
      <c r="Q249" s="48"/>
      <c r="R249" s="48"/>
      <c r="S249" s="48"/>
      <c r="T249" s="49"/>
      <c r="U249" s="49"/>
      <c r="V249" s="49"/>
      <c r="W249" s="49"/>
      <c r="X249" s="49"/>
      <c r="Y249" s="49"/>
      <c r="Z249" s="49"/>
      <c r="AA249" s="49"/>
      <c r="AB249" s="48"/>
      <c r="AC249" s="48"/>
      <c r="AD249" s="48"/>
      <c r="AE249" s="48"/>
      <c r="AF249" s="50"/>
      <c r="AG249" s="48"/>
      <c r="AH249" s="48"/>
      <c r="AI249" s="48"/>
      <c r="AJ249" s="48"/>
    </row>
    <row r="250" spans="1:36" ht="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8"/>
      <c r="P250" s="48"/>
      <c r="Q250" s="48"/>
      <c r="R250" s="48"/>
      <c r="S250" s="48"/>
      <c r="T250" s="49"/>
      <c r="U250" s="49"/>
      <c r="V250" s="49"/>
      <c r="W250" s="49"/>
      <c r="X250" s="49"/>
      <c r="Y250" s="49"/>
      <c r="Z250" s="49"/>
      <c r="AA250" s="49"/>
      <c r="AB250" s="48"/>
      <c r="AC250" s="48"/>
      <c r="AD250" s="48"/>
      <c r="AE250" s="48"/>
      <c r="AF250" s="50"/>
      <c r="AG250" s="48"/>
      <c r="AH250" s="48"/>
      <c r="AI250" s="48"/>
      <c r="AJ250" s="48"/>
    </row>
    <row r="251" spans="1:36" ht="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8"/>
      <c r="P251" s="48"/>
      <c r="Q251" s="48"/>
      <c r="R251" s="48"/>
      <c r="S251" s="48"/>
      <c r="T251" s="49"/>
      <c r="U251" s="49"/>
      <c r="V251" s="49"/>
      <c r="W251" s="49"/>
      <c r="X251" s="49"/>
      <c r="Y251" s="49"/>
      <c r="Z251" s="49"/>
      <c r="AA251" s="49"/>
      <c r="AB251" s="48"/>
      <c r="AC251" s="48"/>
      <c r="AD251" s="48"/>
      <c r="AE251" s="48"/>
      <c r="AF251" s="50"/>
      <c r="AG251" s="48"/>
      <c r="AH251" s="48"/>
      <c r="AI251" s="48"/>
      <c r="AJ251" s="48"/>
    </row>
    <row r="252" spans="1:36" ht="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8"/>
      <c r="P252" s="48"/>
      <c r="Q252" s="48"/>
      <c r="R252" s="48"/>
      <c r="S252" s="48"/>
      <c r="T252" s="49"/>
      <c r="U252" s="49"/>
      <c r="V252" s="49"/>
      <c r="W252" s="49"/>
      <c r="X252" s="49"/>
      <c r="Y252" s="49"/>
      <c r="Z252" s="49"/>
      <c r="AA252" s="49"/>
      <c r="AB252" s="48"/>
      <c r="AC252" s="48"/>
      <c r="AD252" s="48"/>
      <c r="AE252" s="48"/>
      <c r="AF252" s="50"/>
      <c r="AG252" s="48"/>
      <c r="AH252" s="48"/>
      <c r="AI252" s="48"/>
      <c r="AJ252" s="48"/>
    </row>
    <row r="253" spans="1:36" ht="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8"/>
      <c r="P253" s="48"/>
      <c r="Q253" s="48"/>
      <c r="R253" s="48"/>
      <c r="S253" s="48"/>
      <c r="T253" s="49"/>
      <c r="U253" s="49"/>
      <c r="V253" s="49"/>
      <c r="W253" s="49"/>
      <c r="X253" s="49"/>
      <c r="Y253" s="49"/>
      <c r="Z253" s="49"/>
      <c r="AA253" s="49"/>
      <c r="AB253" s="48"/>
      <c r="AC253" s="48"/>
      <c r="AD253" s="48"/>
      <c r="AE253" s="48"/>
      <c r="AF253" s="50"/>
      <c r="AG253" s="48"/>
      <c r="AH253" s="48"/>
      <c r="AI253" s="48"/>
      <c r="AJ253" s="48"/>
    </row>
    <row r="254" spans="1:36" ht="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8"/>
      <c r="P254" s="48"/>
      <c r="Q254" s="48"/>
      <c r="R254" s="48"/>
      <c r="S254" s="48"/>
      <c r="T254" s="49"/>
      <c r="U254" s="49"/>
      <c r="V254" s="49"/>
      <c r="W254" s="49"/>
      <c r="X254" s="49"/>
      <c r="Y254" s="49"/>
      <c r="Z254" s="49"/>
      <c r="AA254" s="49"/>
      <c r="AB254" s="48"/>
      <c r="AC254" s="48"/>
      <c r="AD254" s="48"/>
      <c r="AE254" s="48"/>
      <c r="AF254" s="50"/>
      <c r="AG254" s="48"/>
      <c r="AH254" s="48"/>
      <c r="AI254" s="48"/>
      <c r="AJ254" s="48"/>
    </row>
    <row r="255" spans="1:36" ht="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8"/>
      <c r="P255" s="48"/>
      <c r="Q255" s="48"/>
      <c r="R255" s="48"/>
      <c r="S255" s="48"/>
      <c r="T255" s="49"/>
      <c r="U255" s="49"/>
      <c r="V255" s="49"/>
      <c r="W255" s="49"/>
      <c r="X255" s="49"/>
      <c r="Y255" s="49"/>
      <c r="Z255" s="49"/>
      <c r="AA255" s="49"/>
      <c r="AB255" s="48"/>
      <c r="AC255" s="48"/>
      <c r="AD255" s="48"/>
      <c r="AE255" s="48"/>
      <c r="AF255" s="50"/>
      <c r="AG255" s="48"/>
      <c r="AH255" s="48"/>
      <c r="AI255" s="48"/>
      <c r="AJ255" s="48"/>
    </row>
    <row r="256" spans="1:36" ht="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8"/>
      <c r="P256" s="48"/>
      <c r="Q256" s="48"/>
      <c r="R256" s="48"/>
      <c r="S256" s="48"/>
      <c r="T256" s="49"/>
      <c r="U256" s="49"/>
      <c r="V256" s="49"/>
      <c r="W256" s="49"/>
      <c r="X256" s="49"/>
      <c r="Y256" s="49"/>
      <c r="Z256" s="49"/>
      <c r="AA256" s="49"/>
      <c r="AB256" s="48"/>
      <c r="AC256" s="48"/>
      <c r="AD256" s="48"/>
      <c r="AE256" s="48"/>
      <c r="AF256" s="50"/>
      <c r="AG256" s="48"/>
      <c r="AH256" s="48"/>
      <c r="AI256" s="48"/>
      <c r="AJ256" s="48"/>
    </row>
    <row r="257" spans="1:36" ht="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8"/>
      <c r="P257" s="48"/>
      <c r="Q257" s="48"/>
      <c r="R257" s="48"/>
      <c r="S257" s="48"/>
      <c r="T257" s="49"/>
      <c r="U257" s="49"/>
      <c r="V257" s="49"/>
      <c r="W257" s="49"/>
      <c r="X257" s="49"/>
      <c r="Y257" s="49"/>
      <c r="Z257" s="49"/>
      <c r="AA257" s="49"/>
      <c r="AB257" s="48"/>
      <c r="AC257" s="48"/>
      <c r="AD257" s="48"/>
      <c r="AE257" s="48"/>
      <c r="AF257" s="50"/>
      <c r="AG257" s="48"/>
      <c r="AH257" s="48"/>
      <c r="AI257" s="48"/>
      <c r="AJ257" s="48"/>
    </row>
    <row r="258" spans="1:36" ht="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8"/>
      <c r="P258" s="48"/>
      <c r="Q258" s="48"/>
      <c r="R258" s="48"/>
      <c r="S258" s="48"/>
      <c r="T258" s="49"/>
      <c r="U258" s="49"/>
      <c r="V258" s="49"/>
      <c r="W258" s="49"/>
      <c r="X258" s="49"/>
      <c r="Y258" s="49"/>
      <c r="Z258" s="49"/>
      <c r="AA258" s="49"/>
      <c r="AB258" s="48"/>
      <c r="AC258" s="48"/>
      <c r="AD258" s="48"/>
      <c r="AE258" s="48"/>
      <c r="AF258" s="50"/>
      <c r="AG258" s="48"/>
      <c r="AH258" s="48"/>
      <c r="AI258" s="48"/>
      <c r="AJ258" s="48"/>
    </row>
    <row r="259" spans="1:36" ht="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8"/>
      <c r="P259" s="48"/>
      <c r="Q259" s="48"/>
      <c r="R259" s="48"/>
      <c r="S259" s="48"/>
      <c r="T259" s="49"/>
      <c r="U259" s="49"/>
      <c r="V259" s="49"/>
      <c r="W259" s="49"/>
      <c r="X259" s="49"/>
      <c r="Y259" s="49"/>
      <c r="Z259" s="49"/>
      <c r="AA259" s="49"/>
      <c r="AB259" s="48"/>
      <c r="AC259" s="48"/>
      <c r="AD259" s="48"/>
      <c r="AE259" s="48"/>
      <c r="AF259" s="50"/>
      <c r="AG259" s="48"/>
      <c r="AH259" s="48"/>
      <c r="AI259" s="48"/>
      <c r="AJ259" s="48"/>
    </row>
    <row r="260" spans="1:36" ht="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8"/>
      <c r="P260" s="48"/>
      <c r="Q260" s="48"/>
      <c r="R260" s="48"/>
      <c r="S260" s="48"/>
      <c r="T260" s="49"/>
      <c r="U260" s="49"/>
      <c r="V260" s="49"/>
      <c r="W260" s="49"/>
      <c r="X260" s="49"/>
      <c r="Y260" s="49"/>
      <c r="Z260" s="49"/>
      <c r="AA260" s="49"/>
      <c r="AB260" s="48"/>
      <c r="AC260" s="48"/>
      <c r="AD260" s="48"/>
      <c r="AE260" s="48"/>
      <c r="AF260" s="50"/>
      <c r="AG260" s="48"/>
      <c r="AH260" s="48"/>
      <c r="AI260" s="48"/>
      <c r="AJ260" s="48"/>
    </row>
    <row r="261" spans="1:36" ht="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8"/>
      <c r="P261" s="48"/>
      <c r="Q261" s="48"/>
      <c r="R261" s="48"/>
      <c r="S261" s="48"/>
      <c r="T261" s="49"/>
      <c r="U261" s="49"/>
      <c r="V261" s="49"/>
      <c r="W261" s="49"/>
      <c r="X261" s="49"/>
      <c r="Y261" s="49"/>
      <c r="Z261" s="49"/>
      <c r="AA261" s="49"/>
      <c r="AB261" s="48"/>
      <c r="AC261" s="48"/>
      <c r="AD261" s="48"/>
      <c r="AE261" s="48"/>
      <c r="AF261" s="50"/>
      <c r="AG261" s="48"/>
      <c r="AH261" s="48"/>
      <c r="AI261" s="48"/>
      <c r="AJ261" s="48"/>
    </row>
    <row r="262" spans="1:36" ht="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8"/>
      <c r="P262" s="48"/>
      <c r="Q262" s="48"/>
      <c r="R262" s="48"/>
      <c r="S262" s="48"/>
      <c r="T262" s="49"/>
      <c r="U262" s="49"/>
      <c r="V262" s="49"/>
      <c r="W262" s="49"/>
      <c r="X262" s="49"/>
      <c r="Y262" s="49"/>
      <c r="Z262" s="49"/>
      <c r="AA262" s="49"/>
      <c r="AB262" s="48"/>
      <c r="AC262" s="48"/>
      <c r="AD262" s="48"/>
      <c r="AE262" s="48"/>
      <c r="AF262" s="50"/>
      <c r="AG262" s="48"/>
      <c r="AH262" s="48"/>
      <c r="AI262" s="48"/>
      <c r="AJ262" s="48"/>
    </row>
    <row r="263" spans="1:36" ht="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8"/>
      <c r="P263" s="48"/>
      <c r="Q263" s="48"/>
      <c r="R263" s="48"/>
      <c r="S263" s="48"/>
      <c r="T263" s="49"/>
      <c r="U263" s="49"/>
      <c r="V263" s="49"/>
      <c r="W263" s="49"/>
      <c r="X263" s="49"/>
      <c r="Y263" s="49"/>
      <c r="Z263" s="49"/>
      <c r="AA263" s="49"/>
      <c r="AB263" s="48"/>
      <c r="AC263" s="48"/>
      <c r="AD263" s="48"/>
      <c r="AE263" s="48"/>
      <c r="AF263" s="50"/>
      <c r="AG263" s="48"/>
      <c r="AH263" s="48"/>
      <c r="AI263" s="48"/>
      <c r="AJ263" s="48"/>
    </row>
    <row r="264" spans="1:36" ht="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8"/>
      <c r="P264" s="48"/>
      <c r="Q264" s="48"/>
      <c r="R264" s="48"/>
      <c r="S264" s="48"/>
      <c r="T264" s="49"/>
      <c r="U264" s="49"/>
      <c r="V264" s="49"/>
      <c r="W264" s="49"/>
      <c r="X264" s="49"/>
      <c r="Y264" s="49"/>
      <c r="Z264" s="49"/>
      <c r="AA264" s="49"/>
      <c r="AB264" s="48"/>
      <c r="AC264" s="48"/>
      <c r="AD264" s="48"/>
      <c r="AE264" s="48"/>
      <c r="AF264" s="50"/>
      <c r="AG264" s="48"/>
      <c r="AH264" s="48"/>
      <c r="AI264" s="48"/>
      <c r="AJ264" s="48"/>
    </row>
    <row r="265" spans="1:36" ht="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8"/>
      <c r="P265" s="48"/>
      <c r="Q265" s="48"/>
      <c r="R265" s="48"/>
      <c r="S265" s="48"/>
      <c r="T265" s="49"/>
      <c r="U265" s="49"/>
      <c r="V265" s="49"/>
      <c r="W265" s="49"/>
      <c r="X265" s="49"/>
      <c r="Y265" s="49"/>
      <c r="Z265" s="49"/>
      <c r="AA265" s="49"/>
      <c r="AB265" s="48"/>
      <c r="AC265" s="48"/>
      <c r="AD265" s="48"/>
      <c r="AE265" s="48"/>
      <c r="AF265" s="50"/>
      <c r="AG265" s="48"/>
      <c r="AH265" s="48"/>
      <c r="AI265" s="48"/>
      <c r="AJ265" s="48"/>
    </row>
    <row r="266" spans="1:36" ht="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8"/>
      <c r="P266" s="48"/>
      <c r="Q266" s="48"/>
      <c r="R266" s="48"/>
      <c r="S266" s="48"/>
      <c r="T266" s="49"/>
      <c r="U266" s="49"/>
      <c r="V266" s="49"/>
      <c r="W266" s="49"/>
      <c r="X266" s="49"/>
      <c r="Y266" s="49"/>
      <c r="Z266" s="49"/>
      <c r="AA266" s="49"/>
      <c r="AB266" s="48"/>
      <c r="AC266" s="48"/>
      <c r="AD266" s="48"/>
      <c r="AE266" s="48"/>
      <c r="AF266" s="50"/>
      <c r="AG266" s="48"/>
      <c r="AH266" s="48"/>
      <c r="AI266" s="48"/>
      <c r="AJ266" s="48"/>
    </row>
    <row r="267" spans="1:36" ht="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8"/>
      <c r="P267" s="48"/>
      <c r="Q267" s="48"/>
      <c r="R267" s="48"/>
      <c r="S267" s="48"/>
      <c r="T267" s="49"/>
      <c r="U267" s="49"/>
      <c r="V267" s="49"/>
      <c r="W267" s="49"/>
      <c r="X267" s="49"/>
      <c r="Y267" s="49"/>
      <c r="Z267" s="49"/>
      <c r="AA267" s="49"/>
      <c r="AB267" s="48"/>
      <c r="AC267" s="48"/>
      <c r="AD267" s="48"/>
      <c r="AE267" s="48"/>
      <c r="AF267" s="50"/>
      <c r="AG267" s="48"/>
      <c r="AH267" s="48"/>
      <c r="AI267" s="48"/>
      <c r="AJ267" s="48"/>
    </row>
    <row r="268" spans="1:36" ht="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  <c r="P268" s="48"/>
      <c r="Q268" s="48"/>
      <c r="R268" s="48"/>
      <c r="S268" s="48"/>
      <c r="T268" s="49"/>
      <c r="U268" s="49"/>
      <c r="V268" s="49"/>
      <c r="W268" s="49"/>
      <c r="X268" s="49"/>
      <c r="Y268" s="49"/>
      <c r="Z268" s="49"/>
      <c r="AA268" s="49"/>
      <c r="AB268" s="48"/>
      <c r="AC268" s="48"/>
      <c r="AD268" s="48"/>
      <c r="AE268" s="48"/>
      <c r="AF268" s="50"/>
      <c r="AG268" s="48"/>
      <c r="AH268" s="48"/>
      <c r="AI268" s="48"/>
      <c r="AJ268" s="48"/>
    </row>
    <row r="269" spans="1:36" ht="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  <c r="P269" s="48"/>
      <c r="Q269" s="48"/>
      <c r="R269" s="48"/>
      <c r="S269" s="48"/>
      <c r="T269" s="49"/>
      <c r="U269" s="49"/>
      <c r="V269" s="49"/>
      <c r="W269" s="49"/>
      <c r="X269" s="49"/>
      <c r="Y269" s="49"/>
      <c r="Z269" s="49"/>
      <c r="AA269" s="49"/>
      <c r="AB269" s="48"/>
      <c r="AC269" s="48"/>
      <c r="AD269" s="48"/>
      <c r="AE269" s="48"/>
      <c r="AF269" s="50"/>
      <c r="AG269" s="48"/>
      <c r="AH269" s="48"/>
      <c r="AI269" s="48"/>
      <c r="AJ269" s="48"/>
    </row>
    <row r="270" spans="1:36" ht="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  <c r="P270" s="48"/>
      <c r="Q270" s="48"/>
      <c r="R270" s="48"/>
      <c r="S270" s="48"/>
      <c r="T270" s="49"/>
      <c r="U270" s="49"/>
      <c r="V270" s="49"/>
      <c r="W270" s="49"/>
      <c r="X270" s="49"/>
      <c r="Y270" s="49"/>
      <c r="Z270" s="49"/>
      <c r="AA270" s="49"/>
      <c r="AB270" s="48"/>
      <c r="AC270" s="48"/>
      <c r="AD270" s="48"/>
      <c r="AE270" s="48"/>
      <c r="AF270" s="50"/>
      <c r="AG270" s="48"/>
      <c r="AH270" s="48"/>
      <c r="AI270" s="48"/>
      <c r="AJ270" s="48"/>
    </row>
    <row r="271" spans="1:36" ht="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  <c r="P271" s="48"/>
      <c r="Q271" s="48"/>
      <c r="R271" s="48"/>
      <c r="S271" s="48"/>
      <c r="T271" s="49"/>
      <c r="U271" s="49"/>
      <c r="V271" s="49"/>
      <c r="W271" s="49"/>
      <c r="X271" s="49"/>
      <c r="Y271" s="49"/>
      <c r="Z271" s="49"/>
      <c r="AA271" s="49"/>
      <c r="AB271" s="48"/>
      <c r="AC271" s="48"/>
      <c r="AD271" s="48"/>
      <c r="AE271" s="48"/>
      <c r="AF271" s="50"/>
      <c r="AG271" s="48"/>
      <c r="AH271" s="48"/>
      <c r="AI271" s="48"/>
      <c r="AJ271" s="48"/>
    </row>
    <row r="272" spans="1:36" ht="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  <c r="P272" s="48"/>
      <c r="Q272" s="48"/>
      <c r="R272" s="48"/>
      <c r="S272" s="48"/>
      <c r="T272" s="49"/>
      <c r="U272" s="49"/>
      <c r="V272" s="49"/>
      <c r="W272" s="49"/>
      <c r="X272" s="49"/>
      <c r="Y272" s="49"/>
      <c r="Z272" s="49"/>
      <c r="AA272" s="49"/>
      <c r="AB272" s="48"/>
      <c r="AC272" s="48"/>
      <c r="AD272" s="48"/>
      <c r="AE272" s="48"/>
      <c r="AF272" s="50"/>
      <c r="AG272" s="48"/>
      <c r="AH272" s="48"/>
      <c r="AI272" s="48"/>
      <c r="AJ272" s="48"/>
    </row>
    <row r="273" spans="1:36" ht="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  <c r="P273" s="48"/>
      <c r="Q273" s="48"/>
      <c r="R273" s="48"/>
      <c r="S273" s="48"/>
      <c r="T273" s="49"/>
      <c r="U273" s="49"/>
      <c r="V273" s="49"/>
      <c r="W273" s="49"/>
      <c r="X273" s="49"/>
      <c r="Y273" s="49"/>
      <c r="Z273" s="49"/>
      <c r="AA273" s="49"/>
      <c r="AB273" s="48"/>
      <c r="AC273" s="48"/>
      <c r="AD273" s="48"/>
      <c r="AE273" s="48"/>
      <c r="AF273" s="50"/>
      <c r="AG273" s="48"/>
      <c r="AH273" s="48"/>
      <c r="AI273" s="48"/>
      <c r="AJ273" s="48"/>
    </row>
    <row r="274" spans="1:36" ht="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  <c r="P274" s="48"/>
      <c r="Q274" s="48"/>
      <c r="R274" s="48"/>
      <c r="S274" s="48"/>
      <c r="T274" s="49"/>
      <c r="U274" s="49"/>
      <c r="V274" s="49"/>
      <c r="W274" s="49"/>
      <c r="X274" s="49"/>
      <c r="Y274" s="49"/>
      <c r="Z274" s="49"/>
      <c r="AA274" s="49"/>
      <c r="AB274" s="48"/>
      <c r="AC274" s="48"/>
      <c r="AD274" s="48"/>
      <c r="AE274" s="48"/>
      <c r="AF274" s="50"/>
      <c r="AG274" s="48"/>
      <c r="AH274" s="48"/>
      <c r="AI274" s="48"/>
      <c r="AJ274" s="48"/>
    </row>
    <row r="275" spans="1:36" ht="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  <c r="P275" s="48"/>
      <c r="Q275" s="48"/>
      <c r="R275" s="48"/>
      <c r="S275" s="48"/>
      <c r="T275" s="49"/>
      <c r="U275" s="49"/>
      <c r="V275" s="49"/>
      <c r="W275" s="49"/>
      <c r="X275" s="49"/>
      <c r="Y275" s="49"/>
      <c r="Z275" s="49"/>
      <c r="AA275" s="49"/>
      <c r="AB275" s="48"/>
      <c r="AC275" s="48"/>
      <c r="AD275" s="48"/>
      <c r="AE275" s="48"/>
      <c r="AF275" s="50"/>
      <c r="AG275" s="48"/>
      <c r="AH275" s="48"/>
      <c r="AI275" s="48"/>
      <c r="AJ275" s="48"/>
    </row>
    <row r="276" spans="1:36" ht="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  <c r="P276" s="48"/>
      <c r="Q276" s="48"/>
      <c r="R276" s="48"/>
      <c r="S276" s="48"/>
      <c r="T276" s="49"/>
      <c r="U276" s="49"/>
      <c r="V276" s="49"/>
      <c r="W276" s="49"/>
      <c r="X276" s="49"/>
      <c r="Y276" s="49"/>
      <c r="Z276" s="49"/>
      <c r="AA276" s="49"/>
      <c r="AB276" s="48"/>
      <c r="AC276" s="48"/>
      <c r="AD276" s="48"/>
      <c r="AE276" s="48"/>
      <c r="AF276" s="50"/>
      <c r="AG276" s="48"/>
      <c r="AH276" s="48"/>
      <c r="AI276" s="48"/>
      <c r="AJ276" s="48"/>
    </row>
    <row r="277" spans="1:36" ht="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8"/>
      <c r="P277" s="48"/>
      <c r="Q277" s="48"/>
      <c r="R277" s="48"/>
      <c r="S277" s="48"/>
      <c r="T277" s="49"/>
      <c r="U277" s="49"/>
      <c r="V277" s="49"/>
      <c r="W277" s="49"/>
      <c r="X277" s="49"/>
      <c r="Y277" s="49"/>
      <c r="Z277" s="49"/>
      <c r="AA277" s="49"/>
      <c r="AB277" s="48"/>
      <c r="AC277" s="48"/>
      <c r="AD277" s="48"/>
      <c r="AE277" s="48"/>
      <c r="AF277" s="50"/>
      <c r="AG277" s="48"/>
      <c r="AH277" s="48"/>
      <c r="AI277" s="48"/>
      <c r="AJ277" s="48"/>
    </row>
    <row r="278" spans="1:36" ht="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8"/>
      <c r="P278" s="48"/>
      <c r="Q278" s="48"/>
      <c r="R278" s="48"/>
      <c r="S278" s="48"/>
      <c r="T278" s="49"/>
      <c r="U278" s="49"/>
      <c r="V278" s="49"/>
      <c r="W278" s="49"/>
      <c r="X278" s="49"/>
      <c r="Y278" s="49"/>
      <c r="Z278" s="49"/>
      <c r="AA278" s="49"/>
      <c r="AB278" s="48"/>
      <c r="AC278" s="48"/>
      <c r="AD278" s="48"/>
      <c r="AE278" s="48"/>
      <c r="AF278" s="50"/>
      <c r="AG278" s="48"/>
      <c r="AH278" s="48"/>
      <c r="AI278" s="48"/>
      <c r="AJ278" s="48"/>
    </row>
    <row r="279" spans="1:36" ht="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8"/>
      <c r="P279" s="48"/>
      <c r="Q279" s="48"/>
      <c r="R279" s="48"/>
      <c r="S279" s="48"/>
      <c r="T279" s="49"/>
      <c r="U279" s="49"/>
      <c r="V279" s="49"/>
      <c r="W279" s="49"/>
      <c r="X279" s="49"/>
      <c r="Y279" s="49"/>
      <c r="Z279" s="49"/>
      <c r="AA279" s="49"/>
      <c r="AB279" s="48"/>
      <c r="AC279" s="48"/>
      <c r="AD279" s="48"/>
      <c r="AE279" s="48"/>
      <c r="AF279" s="50"/>
      <c r="AG279" s="48"/>
      <c r="AH279" s="48"/>
      <c r="AI279" s="48"/>
      <c r="AJ279" s="48"/>
    </row>
    <row r="280" spans="1:36" ht="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8"/>
      <c r="P280" s="48"/>
      <c r="Q280" s="48"/>
      <c r="R280" s="48"/>
      <c r="S280" s="48"/>
      <c r="T280" s="49"/>
      <c r="U280" s="49"/>
      <c r="V280" s="49"/>
      <c r="W280" s="49"/>
      <c r="X280" s="49"/>
      <c r="Y280" s="49"/>
      <c r="Z280" s="49"/>
      <c r="AA280" s="49"/>
      <c r="AB280" s="48"/>
      <c r="AC280" s="48"/>
      <c r="AD280" s="48"/>
      <c r="AE280" s="48"/>
      <c r="AF280" s="50"/>
      <c r="AG280" s="48"/>
      <c r="AH280" s="48"/>
      <c r="AI280" s="48"/>
      <c r="AJ280" s="48"/>
    </row>
    <row r="281" spans="1:36" ht="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8"/>
      <c r="P281" s="48"/>
      <c r="Q281" s="48"/>
      <c r="R281" s="48"/>
      <c r="S281" s="48"/>
      <c r="T281" s="49"/>
      <c r="U281" s="49"/>
      <c r="V281" s="49"/>
      <c r="W281" s="49"/>
      <c r="X281" s="49"/>
      <c r="Y281" s="49"/>
      <c r="Z281" s="49"/>
      <c r="AA281" s="49"/>
      <c r="AB281" s="48"/>
      <c r="AC281" s="48"/>
      <c r="AD281" s="48"/>
      <c r="AE281" s="48"/>
      <c r="AF281" s="50"/>
      <c r="AG281" s="48"/>
      <c r="AH281" s="48"/>
      <c r="AI281" s="48"/>
      <c r="AJ281" s="48"/>
    </row>
    <row r="282" spans="1:36" ht="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8"/>
      <c r="P282" s="48"/>
      <c r="Q282" s="48"/>
      <c r="R282" s="48"/>
      <c r="S282" s="48"/>
      <c r="T282" s="49"/>
      <c r="U282" s="49"/>
      <c r="V282" s="49"/>
      <c r="W282" s="49"/>
      <c r="X282" s="49"/>
      <c r="Y282" s="49"/>
      <c r="Z282" s="49"/>
      <c r="AA282" s="49"/>
      <c r="AB282" s="48"/>
      <c r="AC282" s="48"/>
      <c r="AD282" s="48"/>
      <c r="AE282" s="48"/>
      <c r="AF282" s="50"/>
      <c r="AG282" s="48"/>
      <c r="AH282" s="48"/>
      <c r="AI282" s="48"/>
      <c r="AJ282" s="48"/>
    </row>
    <row r="283" spans="1:36" ht="1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8"/>
      <c r="P283" s="48"/>
      <c r="Q283" s="48"/>
      <c r="R283" s="48"/>
      <c r="S283" s="48"/>
      <c r="T283" s="49"/>
      <c r="U283" s="49"/>
      <c r="V283" s="49"/>
      <c r="W283" s="49"/>
      <c r="X283" s="49"/>
      <c r="Y283" s="49"/>
      <c r="Z283" s="49"/>
      <c r="AA283" s="49"/>
      <c r="AB283" s="48"/>
      <c r="AC283" s="48"/>
      <c r="AD283" s="48"/>
      <c r="AE283" s="48"/>
      <c r="AF283" s="50"/>
      <c r="AG283" s="48"/>
      <c r="AH283" s="48"/>
      <c r="AI283" s="48"/>
      <c r="AJ283" s="48"/>
    </row>
    <row r="284" spans="1:36" ht="1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8"/>
      <c r="P284" s="48"/>
      <c r="Q284" s="48"/>
      <c r="R284" s="48"/>
      <c r="S284" s="48"/>
      <c r="T284" s="49"/>
      <c r="U284" s="49"/>
      <c r="V284" s="49"/>
      <c r="W284" s="49"/>
      <c r="X284" s="49"/>
      <c r="Y284" s="49"/>
      <c r="Z284" s="49"/>
      <c r="AA284" s="49"/>
      <c r="AB284" s="48"/>
      <c r="AC284" s="48"/>
      <c r="AD284" s="48"/>
      <c r="AE284" s="48"/>
      <c r="AF284" s="50"/>
      <c r="AG284" s="48"/>
      <c r="AH284" s="48"/>
      <c r="AI284" s="48"/>
      <c r="AJ284" s="48"/>
    </row>
    <row r="285" spans="1:36" ht="1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8"/>
      <c r="P285" s="48"/>
      <c r="Q285" s="48"/>
      <c r="R285" s="48"/>
      <c r="S285" s="48"/>
      <c r="T285" s="49"/>
      <c r="U285" s="49"/>
      <c r="V285" s="49"/>
      <c r="W285" s="49"/>
      <c r="X285" s="49"/>
      <c r="Y285" s="49"/>
      <c r="Z285" s="49"/>
      <c r="AA285" s="49"/>
      <c r="AB285" s="48"/>
      <c r="AC285" s="48"/>
      <c r="AD285" s="48"/>
      <c r="AE285" s="48"/>
      <c r="AF285" s="50"/>
      <c r="AG285" s="48"/>
      <c r="AH285" s="48"/>
      <c r="AI285" s="48"/>
      <c r="AJ285" s="48"/>
    </row>
    <row r="286" spans="1:36" ht="1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8"/>
      <c r="P286" s="48"/>
      <c r="Q286" s="48"/>
      <c r="R286" s="48"/>
      <c r="S286" s="48"/>
      <c r="T286" s="49"/>
      <c r="U286" s="49"/>
      <c r="V286" s="49"/>
      <c r="W286" s="49"/>
      <c r="X286" s="49"/>
      <c r="Y286" s="49"/>
      <c r="Z286" s="49"/>
      <c r="AA286" s="49"/>
      <c r="AB286" s="48"/>
      <c r="AC286" s="48"/>
      <c r="AD286" s="48"/>
      <c r="AE286" s="48"/>
      <c r="AF286" s="50"/>
      <c r="AG286" s="48"/>
      <c r="AH286" s="48"/>
      <c r="AI286" s="48"/>
      <c r="AJ286" s="48"/>
    </row>
    <row r="287" spans="1:36" ht="1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8"/>
      <c r="P287" s="48"/>
      <c r="Q287" s="48"/>
      <c r="R287" s="48"/>
      <c r="S287" s="48"/>
      <c r="T287" s="49"/>
      <c r="U287" s="49"/>
      <c r="V287" s="49"/>
      <c r="W287" s="49"/>
      <c r="X287" s="49"/>
      <c r="Y287" s="49"/>
      <c r="Z287" s="49"/>
      <c r="AA287" s="49"/>
      <c r="AB287" s="48"/>
      <c r="AC287" s="48"/>
      <c r="AD287" s="48"/>
      <c r="AE287" s="48"/>
      <c r="AF287" s="50"/>
      <c r="AG287" s="48"/>
      <c r="AH287" s="48"/>
      <c r="AI287" s="48"/>
      <c r="AJ287" s="48"/>
    </row>
    <row r="288" spans="1:36" ht="1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8"/>
      <c r="P288" s="48"/>
      <c r="Q288" s="48"/>
      <c r="R288" s="48"/>
      <c r="S288" s="48"/>
      <c r="T288" s="49"/>
      <c r="U288" s="49"/>
      <c r="V288" s="49"/>
      <c r="W288" s="49"/>
      <c r="X288" s="49"/>
      <c r="Y288" s="49"/>
      <c r="Z288" s="49"/>
      <c r="AA288" s="49"/>
      <c r="AB288" s="48"/>
      <c r="AC288" s="48"/>
      <c r="AD288" s="48"/>
      <c r="AE288" s="48"/>
      <c r="AF288" s="50"/>
      <c r="AG288" s="48"/>
      <c r="AH288" s="48"/>
      <c r="AI288" s="48"/>
      <c r="AJ288" s="48"/>
    </row>
    <row r="289" spans="1:36" ht="1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8"/>
      <c r="P289" s="48"/>
      <c r="Q289" s="48"/>
      <c r="R289" s="48"/>
      <c r="S289" s="48"/>
      <c r="T289" s="49"/>
      <c r="U289" s="49"/>
      <c r="V289" s="49"/>
      <c r="W289" s="49"/>
      <c r="X289" s="49"/>
      <c r="Y289" s="49"/>
      <c r="Z289" s="49"/>
      <c r="AA289" s="49"/>
      <c r="AB289" s="48"/>
      <c r="AC289" s="48"/>
      <c r="AD289" s="48"/>
      <c r="AE289" s="48"/>
      <c r="AF289" s="50"/>
      <c r="AG289" s="48"/>
      <c r="AH289" s="48"/>
      <c r="AI289" s="48"/>
      <c r="AJ289" s="48"/>
    </row>
    <row r="290" spans="1:36" ht="1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8"/>
      <c r="P290" s="48"/>
      <c r="Q290" s="48"/>
      <c r="R290" s="48"/>
      <c r="S290" s="48"/>
      <c r="T290" s="49"/>
      <c r="U290" s="49"/>
      <c r="V290" s="49"/>
      <c r="W290" s="49"/>
      <c r="X290" s="49"/>
      <c r="Y290" s="49"/>
      <c r="Z290" s="49"/>
      <c r="AA290" s="49"/>
      <c r="AB290" s="48"/>
      <c r="AC290" s="48"/>
      <c r="AD290" s="48"/>
      <c r="AE290" s="48"/>
      <c r="AF290" s="50"/>
      <c r="AG290" s="48"/>
      <c r="AH290" s="48"/>
      <c r="AI290" s="48"/>
      <c r="AJ290" s="48"/>
    </row>
    <row r="291" spans="1:36" ht="1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8"/>
      <c r="P291" s="48"/>
      <c r="Q291" s="48"/>
      <c r="R291" s="48"/>
      <c r="S291" s="48"/>
      <c r="T291" s="49"/>
      <c r="U291" s="49"/>
      <c r="V291" s="49"/>
      <c r="W291" s="49"/>
      <c r="X291" s="49"/>
      <c r="Y291" s="49"/>
      <c r="Z291" s="49"/>
      <c r="AA291" s="49"/>
      <c r="AB291" s="48"/>
      <c r="AC291" s="48"/>
      <c r="AD291" s="48"/>
      <c r="AE291" s="48"/>
      <c r="AF291" s="50"/>
      <c r="AG291" s="48"/>
      <c r="AH291" s="48"/>
      <c r="AI291" s="48"/>
      <c r="AJ291" s="48"/>
    </row>
    <row r="292" spans="1:36" ht="1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8"/>
      <c r="P292" s="48"/>
      <c r="Q292" s="48"/>
      <c r="R292" s="48"/>
      <c r="S292" s="48"/>
      <c r="T292" s="49"/>
      <c r="U292" s="49"/>
      <c r="V292" s="49"/>
      <c r="W292" s="49"/>
      <c r="X292" s="49"/>
      <c r="Y292" s="49"/>
      <c r="Z292" s="49"/>
      <c r="AA292" s="49"/>
      <c r="AB292" s="48"/>
      <c r="AC292" s="48"/>
      <c r="AD292" s="48"/>
      <c r="AE292" s="48"/>
      <c r="AF292" s="50"/>
      <c r="AG292" s="48"/>
      <c r="AH292" s="48"/>
      <c r="AI292" s="48"/>
      <c r="AJ292" s="48"/>
    </row>
    <row r="293" spans="1:36" ht="1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8"/>
      <c r="P293" s="48"/>
      <c r="Q293" s="48"/>
      <c r="R293" s="48"/>
      <c r="S293" s="48"/>
      <c r="T293" s="49"/>
      <c r="U293" s="49"/>
      <c r="V293" s="49"/>
      <c r="W293" s="49"/>
      <c r="X293" s="49"/>
      <c r="Y293" s="49"/>
      <c r="Z293" s="49"/>
      <c r="AA293" s="49"/>
      <c r="AB293" s="48"/>
      <c r="AC293" s="48"/>
      <c r="AD293" s="48"/>
      <c r="AE293" s="48"/>
      <c r="AF293" s="50"/>
      <c r="AG293" s="48"/>
      <c r="AH293" s="48"/>
      <c r="AI293" s="48"/>
      <c r="AJ293" s="48"/>
    </row>
    <row r="294" spans="1:36" ht="1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8"/>
      <c r="P294" s="48"/>
      <c r="Q294" s="48"/>
      <c r="R294" s="48"/>
      <c r="S294" s="48"/>
      <c r="T294" s="49"/>
      <c r="U294" s="49"/>
      <c r="V294" s="49"/>
      <c r="W294" s="49"/>
      <c r="X294" s="49"/>
      <c r="Y294" s="49"/>
      <c r="Z294" s="49"/>
      <c r="AA294" s="49"/>
      <c r="AB294" s="48"/>
      <c r="AC294" s="48"/>
      <c r="AD294" s="48"/>
      <c r="AE294" s="48"/>
      <c r="AF294" s="50"/>
      <c r="AG294" s="48"/>
      <c r="AH294" s="48"/>
      <c r="AI294" s="48"/>
      <c r="AJ294" s="48"/>
    </row>
    <row r="295" spans="1:36" ht="1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8"/>
      <c r="P295" s="48"/>
      <c r="Q295" s="48"/>
      <c r="R295" s="48"/>
      <c r="S295" s="48"/>
      <c r="T295" s="49"/>
      <c r="U295" s="49"/>
      <c r="V295" s="49"/>
      <c r="W295" s="49"/>
      <c r="X295" s="49"/>
      <c r="Y295" s="49"/>
      <c r="Z295" s="49"/>
      <c r="AA295" s="49"/>
      <c r="AB295" s="48"/>
      <c r="AC295" s="48"/>
      <c r="AD295" s="48"/>
      <c r="AE295" s="48"/>
      <c r="AF295" s="50"/>
      <c r="AG295" s="48"/>
      <c r="AH295" s="48"/>
      <c r="AI295" s="48"/>
      <c r="AJ295" s="48"/>
    </row>
    <row r="296" spans="1:36" ht="1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8"/>
      <c r="P296" s="48"/>
      <c r="Q296" s="48"/>
      <c r="R296" s="48"/>
      <c r="S296" s="48"/>
      <c r="T296" s="49"/>
      <c r="U296" s="49"/>
      <c r="V296" s="49"/>
      <c r="W296" s="49"/>
      <c r="X296" s="49"/>
      <c r="Y296" s="49"/>
      <c r="Z296" s="49"/>
      <c r="AA296" s="49"/>
      <c r="AB296" s="48"/>
      <c r="AC296" s="48"/>
      <c r="AD296" s="48"/>
      <c r="AE296" s="48"/>
      <c r="AF296" s="50"/>
      <c r="AG296" s="48"/>
      <c r="AH296" s="48"/>
      <c r="AI296" s="48"/>
      <c r="AJ296" s="48"/>
    </row>
    <row r="297" spans="1:36" ht="1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8"/>
      <c r="P297" s="48"/>
      <c r="Q297" s="48"/>
      <c r="R297" s="48"/>
      <c r="S297" s="48"/>
      <c r="T297" s="49"/>
      <c r="U297" s="49"/>
      <c r="V297" s="49"/>
      <c r="W297" s="49"/>
      <c r="X297" s="49"/>
      <c r="Y297" s="49"/>
      <c r="Z297" s="49"/>
      <c r="AA297" s="49"/>
      <c r="AB297" s="48"/>
      <c r="AC297" s="48"/>
      <c r="AD297" s="48"/>
      <c r="AE297" s="48"/>
      <c r="AF297" s="50"/>
      <c r="AG297" s="48"/>
      <c r="AH297" s="48"/>
      <c r="AI297" s="48"/>
      <c r="AJ297" s="48"/>
    </row>
    <row r="298" spans="1:36" ht="1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8"/>
      <c r="P298" s="48"/>
      <c r="Q298" s="48"/>
      <c r="R298" s="48"/>
      <c r="S298" s="48"/>
      <c r="T298" s="49"/>
      <c r="U298" s="49"/>
      <c r="V298" s="49"/>
      <c r="W298" s="49"/>
      <c r="X298" s="49"/>
      <c r="Y298" s="49"/>
      <c r="Z298" s="49"/>
      <c r="AA298" s="49"/>
      <c r="AB298" s="48"/>
      <c r="AC298" s="48"/>
      <c r="AD298" s="48"/>
      <c r="AE298" s="48"/>
      <c r="AF298" s="50"/>
      <c r="AG298" s="48"/>
      <c r="AH298" s="48"/>
      <c r="AI298" s="48"/>
      <c r="AJ298" s="48"/>
    </row>
    <row r="299" spans="1:36" ht="1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8"/>
      <c r="P299" s="48"/>
      <c r="Q299" s="48"/>
      <c r="R299" s="48"/>
      <c r="S299" s="48"/>
      <c r="T299" s="49"/>
      <c r="U299" s="49"/>
      <c r="V299" s="49"/>
      <c r="W299" s="49"/>
      <c r="X299" s="49"/>
      <c r="Y299" s="49"/>
      <c r="Z299" s="49"/>
      <c r="AA299" s="49"/>
      <c r="AB299" s="48"/>
      <c r="AC299" s="48"/>
      <c r="AD299" s="48"/>
      <c r="AE299" s="48"/>
      <c r="AF299" s="50"/>
      <c r="AG299" s="48"/>
      <c r="AH299" s="48"/>
      <c r="AI299" s="48"/>
      <c r="AJ299" s="48"/>
    </row>
    <row r="300" spans="1:36" ht="1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8"/>
      <c r="P300" s="48"/>
      <c r="Q300" s="48"/>
      <c r="R300" s="48"/>
      <c r="S300" s="48"/>
      <c r="T300" s="49"/>
      <c r="U300" s="49"/>
      <c r="V300" s="49"/>
      <c r="W300" s="49"/>
      <c r="X300" s="49"/>
      <c r="Y300" s="49"/>
      <c r="Z300" s="49"/>
      <c r="AA300" s="49"/>
      <c r="AB300" s="48"/>
      <c r="AC300" s="48"/>
      <c r="AD300" s="48"/>
      <c r="AE300" s="48"/>
      <c r="AF300" s="50"/>
      <c r="AG300" s="48"/>
      <c r="AH300" s="48"/>
      <c r="AI300" s="48"/>
      <c r="AJ300" s="48"/>
    </row>
    <row r="301" spans="1:36" ht="1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8"/>
      <c r="P301" s="48"/>
      <c r="Q301" s="48"/>
      <c r="R301" s="48"/>
      <c r="S301" s="48"/>
      <c r="T301" s="49"/>
      <c r="U301" s="49"/>
      <c r="V301" s="49"/>
      <c r="W301" s="49"/>
      <c r="X301" s="49"/>
      <c r="Y301" s="49"/>
      <c r="Z301" s="49"/>
      <c r="AA301" s="49"/>
      <c r="AB301" s="48"/>
      <c r="AC301" s="48"/>
      <c r="AD301" s="48"/>
      <c r="AE301" s="48"/>
      <c r="AF301" s="50"/>
      <c r="AG301" s="48"/>
      <c r="AH301" s="48"/>
      <c r="AI301" s="48"/>
      <c r="AJ301" s="48"/>
    </row>
    <row r="302" spans="1:36" ht="1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8"/>
      <c r="P302" s="48"/>
      <c r="Q302" s="48"/>
      <c r="R302" s="48"/>
      <c r="S302" s="48"/>
      <c r="T302" s="49"/>
      <c r="U302" s="49"/>
      <c r="V302" s="49"/>
      <c r="W302" s="49"/>
      <c r="X302" s="49"/>
      <c r="Y302" s="49"/>
      <c r="Z302" s="49"/>
      <c r="AA302" s="49"/>
      <c r="AB302" s="48"/>
      <c r="AC302" s="48"/>
      <c r="AD302" s="48"/>
      <c r="AE302" s="48"/>
      <c r="AF302" s="50"/>
      <c r="AG302" s="48"/>
      <c r="AH302" s="48"/>
      <c r="AI302" s="48"/>
      <c r="AJ302" s="48"/>
    </row>
    <row r="303" spans="1:36" ht="1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8"/>
      <c r="P303" s="48"/>
      <c r="Q303" s="48"/>
      <c r="R303" s="48"/>
      <c r="S303" s="48"/>
      <c r="T303" s="49"/>
      <c r="U303" s="49"/>
      <c r="V303" s="49"/>
      <c r="W303" s="49"/>
      <c r="X303" s="49"/>
      <c r="Y303" s="49"/>
      <c r="Z303" s="49"/>
      <c r="AA303" s="49"/>
      <c r="AB303" s="48"/>
      <c r="AC303" s="48"/>
      <c r="AD303" s="48"/>
      <c r="AE303" s="48"/>
      <c r="AF303" s="50"/>
      <c r="AG303" s="48"/>
      <c r="AH303" s="48"/>
      <c r="AI303" s="48"/>
      <c r="AJ303" s="48"/>
    </row>
    <row r="304" spans="1:36" ht="1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8"/>
      <c r="P304" s="48"/>
      <c r="Q304" s="48"/>
      <c r="R304" s="48"/>
      <c r="S304" s="48"/>
      <c r="T304" s="49"/>
      <c r="U304" s="49"/>
      <c r="V304" s="49"/>
      <c r="W304" s="49"/>
      <c r="X304" s="49"/>
      <c r="Y304" s="49"/>
      <c r="Z304" s="49"/>
      <c r="AA304" s="49"/>
      <c r="AB304" s="48"/>
      <c r="AC304" s="48"/>
      <c r="AD304" s="48"/>
      <c r="AE304" s="48"/>
      <c r="AF304" s="50"/>
      <c r="AG304" s="48"/>
      <c r="AH304" s="48"/>
      <c r="AI304" s="48"/>
      <c r="AJ304" s="48"/>
    </row>
    <row r="305" spans="1:36" ht="1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8"/>
      <c r="P305" s="48"/>
      <c r="Q305" s="48"/>
      <c r="R305" s="48"/>
      <c r="S305" s="48"/>
      <c r="T305" s="49"/>
      <c r="U305" s="49"/>
      <c r="V305" s="49"/>
      <c r="W305" s="49"/>
      <c r="X305" s="49"/>
      <c r="Y305" s="49"/>
      <c r="Z305" s="49"/>
      <c r="AA305" s="49"/>
      <c r="AB305" s="48"/>
      <c r="AC305" s="48"/>
      <c r="AD305" s="48"/>
      <c r="AE305" s="48"/>
      <c r="AF305" s="50"/>
      <c r="AG305" s="48"/>
      <c r="AH305" s="48"/>
      <c r="AI305" s="48"/>
      <c r="AJ305" s="48"/>
    </row>
    <row r="306" spans="1:36" ht="1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8"/>
      <c r="P306" s="48"/>
      <c r="Q306" s="48"/>
      <c r="R306" s="48"/>
      <c r="S306" s="48"/>
      <c r="T306" s="49"/>
      <c r="U306" s="49"/>
      <c r="V306" s="49"/>
      <c r="W306" s="49"/>
      <c r="X306" s="49"/>
      <c r="Y306" s="49"/>
      <c r="Z306" s="49"/>
      <c r="AA306" s="49"/>
      <c r="AB306" s="48"/>
      <c r="AC306" s="48"/>
      <c r="AD306" s="48"/>
      <c r="AE306" s="48"/>
      <c r="AF306" s="50"/>
      <c r="AG306" s="48"/>
      <c r="AH306" s="48"/>
      <c r="AI306" s="48"/>
      <c r="AJ306" s="48"/>
    </row>
    <row r="307" spans="1:36" ht="1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8"/>
      <c r="P307" s="48"/>
      <c r="Q307" s="48"/>
      <c r="R307" s="48"/>
      <c r="S307" s="48"/>
      <c r="T307" s="49"/>
      <c r="U307" s="49"/>
      <c r="V307" s="49"/>
      <c r="W307" s="49"/>
      <c r="X307" s="49"/>
      <c r="Y307" s="49"/>
      <c r="Z307" s="49"/>
      <c r="AA307" s="49"/>
      <c r="AB307" s="48"/>
      <c r="AC307" s="48"/>
      <c r="AD307" s="48"/>
      <c r="AE307" s="48"/>
      <c r="AF307" s="50"/>
      <c r="AG307" s="48"/>
      <c r="AH307" s="48"/>
      <c r="AI307" s="48"/>
      <c r="AJ307" s="48"/>
    </row>
    <row r="308" spans="1:36" ht="1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8"/>
      <c r="P308" s="48"/>
      <c r="Q308" s="48"/>
      <c r="R308" s="48"/>
      <c r="S308" s="48"/>
      <c r="T308" s="49"/>
      <c r="U308" s="49"/>
      <c r="V308" s="49"/>
      <c r="W308" s="49"/>
      <c r="X308" s="49"/>
      <c r="Y308" s="49"/>
      <c r="Z308" s="49"/>
      <c r="AA308" s="49"/>
      <c r="AB308" s="48"/>
      <c r="AC308" s="48"/>
      <c r="AD308" s="48"/>
      <c r="AE308" s="48"/>
      <c r="AF308" s="50"/>
      <c r="AG308" s="48"/>
      <c r="AH308" s="48"/>
      <c r="AI308" s="48"/>
      <c r="AJ308" s="48"/>
    </row>
    <row r="309" spans="1:36" ht="1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8"/>
      <c r="P309" s="48"/>
      <c r="Q309" s="48"/>
      <c r="R309" s="48"/>
      <c r="S309" s="48"/>
      <c r="T309" s="49"/>
      <c r="U309" s="49"/>
      <c r="V309" s="49"/>
      <c r="W309" s="49"/>
      <c r="X309" s="49"/>
      <c r="Y309" s="49"/>
      <c r="Z309" s="49"/>
      <c r="AA309" s="49"/>
      <c r="AB309" s="48"/>
      <c r="AC309" s="48"/>
      <c r="AD309" s="48"/>
      <c r="AE309" s="48"/>
      <c r="AF309" s="50"/>
      <c r="AG309" s="48"/>
      <c r="AH309" s="48"/>
      <c r="AI309" s="48"/>
      <c r="AJ309" s="48"/>
    </row>
    <row r="310" spans="1:36" ht="1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8"/>
      <c r="P310" s="48"/>
      <c r="Q310" s="48"/>
      <c r="R310" s="48"/>
      <c r="S310" s="48"/>
      <c r="T310" s="49"/>
      <c r="U310" s="49"/>
      <c r="V310" s="49"/>
      <c r="W310" s="49"/>
      <c r="X310" s="49"/>
      <c r="Y310" s="49"/>
      <c r="Z310" s="49"/>
      <c r="AA310" s="49"/>
      <c r="AB310" s="48"/>
      <c r="AC310" s="48"/>
      <c r="AD310" s="48"/>
      <c r="AE310" s="48"/>
      <c r="AF310" s="50"/>
      <c r="AG310" s="48"/>
      <c r="AH310" s="48"/>
      <c r="AI310" s="48"/>
      <c r="AJ310" s="48"/>
    </row>
    <row r="311" spans="1:36" ht="1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8"/>
      <c r="P311" s="48"/>
      <c r="Q311" s="48"/>
      <c r="R311" s="48"/>
      <c r="S311" s="48"/>
      <c r="T311" s="49"/>
      <c r="U311" s="49"/>
      <c r="V311" s="49"/>
      <c r="W311" s="49"/>
      <c r="X311" s="49"/>
      <c r="Y311" s="49"/>
      <c r="Z311" s="49"/>
      <c r="AA311" s="49"/>
      <c r="AB311" s="48"/>
      <c r="AC311" s="48"/>
      <c r="AD311" s="48"/>
      <c r="AE311" s="48"/>
      <c r="AF311" s="50"/>
      <c r="AG311" s="48"/>
      <c r="AH311" s="48"/>
      <c r="AI311" s="48"/>
      <c r="AJ311" s="48"/>
    </row>
    <row r="312" spans="1:36" ht="1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8"/>
      <c r="P312" s="48"/>
      <c r="Q312" s="48"/>
      <c r="R312" s="48"/>
      <c r="S312" s="48"/>
      <c r="T312" s="49"/>
      <c r="U312" s="49"/>
      <c r="V312" s="49"/>
      <c r="W312" s="49"/>
      <c r="X312" s="49"/>
      <c r="Y312" s="49"/>
      <c r="Z312" s="49"/>
      <c r="AA312" s="49"/>
      <c r="AB312" s="48"/>
      <c r="AC312" s="48"/>
      <c r="AD312" s="48"/>
      <c r="AE312" s="48"/>
      <c r="AF312" s="50"/>
      <c r="AG312" s="48"/>
      <c r="AH312" s="48"/>
      <c r="AI312" s="48"/>
      <c r="AJ312" s="48"/>
    </row>
    <row r="313" spans="1:36" ht="1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8"/>
      <c r="P313" s="48"/>
      <c r="Q313" s="48"/>
      <c r="R313" s="48"/>
      <c r="S313" s="48"/>
      <c r="T313" s="49"/>
      <c r="U313" s="49"/>
      <c r="V313" s="49"/>
      <c r="W313" s="49"/>
      <c r="X313" s="49"/>
      <c r="Y313" s="49"/>
      <c r="Z313" s="49"/>
      <c r="AA313" s="49"/>
      <c r="AB313" s="48"/>
      <c r="AC313" s="48"/>
      <c r="AD313" s="48"/>
      <c r="AE313" s="48"/>
      <c r="AF313" s="50"/>
      <c r="AG313" s="48"/>
      <c r="AH313" s="48"/>
      <c r="AI313" s="48"/>
      <c r="AJ313" s="48"/>
    </row>
    <row r="314" spans="1:36" ht="1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8"/>
      <c r="P314" s="48"/>
      <c r="Q314" s="48"/>
      <c r="R314" s="48"/>
      <c r="S314" s="48"/>
      <c r="T314" s="49"/>
      <c r="U314" s="49"/>
      <c r="V314" s="49"/>
      <c r="W314" s="49"/>
      <c r="X314" s="49"/>
      <c r="Y314" s="49"/>
      <c r="Z314" s="49"/>
      <c r="AA314" s="49"/>
      <c r="AB314" s="48"/>
      <c r="AC314" s="48"/>
      <c r="AD314" s="48"/>
      <c r="AE314" s="48"/>
      <c r="AF314" s="50"/>
      <c r="AG314" s="48"/>
      <c r="AH314" s="48"/>
      <c r="AI314" s="48"/>
      <c r="AJ314" s="48"/>
    </row>
    <row r="315" spans="1:36" ht="1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9"/>
      <c r="U315" s="49"/>
      <c r="V315" s="49"/>
      <c r="W315" s="49"/>
      <c r="X315" s="49"/>
      <c r="Y315" s="49"/>
      <c r="Z315" s="49"/>
      <c r="AA315" s="49"/>
      <c r="AB315" s="48"/>
      <c r="AC315" s="48"/>
      <c r="AD315" s="48"/>
      <c r="AE315" s="48"/>
      <c r="AF315" s="50"/>
      <c r="AG315" s="48"/>
      <c r="AH315" s="48"/>
      <c r="AI315" s="48"/>
      <c r="AJ315" s="48"/>
    </row>
    <row r="316" spans="1:36" ht="1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9"/>
      <c r="U316" s="49"/>
      <c r="V316" s="49"/>
      <c r="W316" s="49"/>
      <c r="X316" s="49"/>
      <c r="Y316" s="49"/>
      <c r="Z316" s="49"/>
      <c r="AA316" s="49"/>
      <c r="AB316" s="48"/>
      <c r="AC316" s="48"/>
      <c r="AD316" s="48"/>
      <c r="AE316" s="48"/>
      <c r="AF316" s="50"/>
      <c r="AG316" s="48"/>
      <c r="AH316" s="48"/>
      <c r="AI316" s="48"/>
      <c r="AJ316" s="48"/>
    </row>
  </sheetData>
  <sheetProtection/>
  <mergeCells count="18">
    <mergeCell ref="A12:C13"/>
    <mergeCell ref="D12:E13"/>
    <mergeCell ref="F12:G13"/>
    <mergeCell ref="H12:Q13"/>
    <mergeCell ref="AG1:AJ1"/>
    <mergeCell ref="AG2:AJ2"/>
    <mergeCell ref="C3:AJ3"/>
    <mergeCell ref="C4:AJ4"/>
    <mergeCell ref="C5:AJ5"/>
    <mergeCell ref="C6:AJ6"/>
    <mergeCell ref="AB11:AB13"/>
    <mergeCell ref="AC11:AC13"/>
    <mergeCell ref="L8:AJ8"/>
    <mergeCell ref="L9:AJ9"/>
    <mergeCell ref="AD11:AI12"/>
    <mergeCell ref="AJ11:AK12"/>
    <mergeCell ref="A11:Q11"/>
    <mergeCell ref="R11:AA13"/>
  </mergeCells>
  <printOptions/>
  <pageMargins left="0.39" right="0.2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KauhovUA</cp:lastModifiedBy>
  <cp:lastPrinted>2021-01-26T05:37:31Z</cp:lastPrinted>
  <dcterms:created xsi:type="dcterms:W3CDTF">2017-09-22T04:55:50Z</dcterms:created>
  <dcterms:modified xsi:type="dcterms:W3CDTF">2021-01-26T05:46:53Z</dcterms:modified>
  <cp:category/>
  <cp:version/>
  <cp:contentType/>
  <cp:contentStatus/>
</cp:coreProperties>
</file>