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лодежь Селигера 2014-2017\Развитие системы образования\"/>
    </mc:Choice>
  </mc:AlternateContent>
  <bookViews>
    <workbookView xWindow="240" yWindow="270" windowWidth="15480" windowHeight="11520" tabRatio="446" activeTab="1"/>
  </bookViews>
  <sheets>
    <sheet name="отчет" sheetId="5" r:id="rId1"/>
    <sheet name="Приложение 1" sheetId="1" r:id="rId2"/>
  </sheets>
  <definedNames>
    <definedName name="_xlnm._FilterDatabase" localSheetId="1" hidden="1">'Приложение 1'!$A$22:$CH$383</definedName>
    <definedName name="_xlnm.Print_Titles" localSheetId="0">отчет!$13:$14</definedName>
    <definedName name="_xlnm.Print_Titles" localSheetId="1">'Приложение 1'!$18:$20</definedName>
    <definedName name="_xlnm.Print_Area" localSheetId="0">отчет!$AC$22</definedName>
    <definedName name="_xlnm.Print_Area" localSheetId="1">'Приложение 1'!$A$1:$AL$385</definedName>
  </definedNames>
  <calcPr calcId="152511"/>
</workbook>
</file>

<file path=xl/calcChain.xml><?xml version="1.0" encoding="utf-8"?>
<calcChain xmlns="http://schemas.openxmlformats.org/spreadsheetml/2006/main">
  <c r="AH260" i="1" l="1"/>
  <c r="AH33" i="1" l="1"/>
  <c r="AH203" i="1" l="1"/>
  <c r="AH193" i="1"/>
  <c r="AH169" i="1"/>
  <c r="AH143" i="1"/>
  <c r="AH124" i="1"/>
  <c r="AH102" i="1"/>
  <c r="AH34" i="1"/>
  <c r="AH74" i="1"/>
  <c r="AK276" i="1" l="1"/>
  <c r="AK164" i="1"/>
  <c r="AK191" i="1"/>
  <c r="AH222" i="1"/>
  <c r="AH168" i="1"/>
  <c r="AE168" i="1"/>
  <c r="AF168" i="1"/>
  <c r="AG168" i="1"/>
  <c r="AI168" i="1"/>
  <c r="AJ168" i="1"/>
  <c r="AK258" i="1"/>
  <c r="AJ55" i="1"/>
  <c r="AI55" i="1"/>
  <c r="AH55" i="1"/>
  <c r="AJ182" i="1"/>
  <c r="AI182" i="1"/>
  <c r="AH182" i="1"/>
  <c r="AG182" i="1"/>
  <c r="AH374" i="1"/>
  <c r="AJ61" i="1"/>
  <c r="AJ374" i="1"/>
  <c r="AI374" i="1"/>
  <c r="AK375" i="1"/>
  <c r="AK380" i="1"/>
  <c r="AJ260" i="1"/>
  <c r="AI260" i="1"/>
  <c r="AK302" i="1"/>
  <c r="AK291" i="1"/>
  <c r="AK273" i="1"/>
  <c r="AK285" i="1"/>
  <c r="AJ222" i="1"/>
  <c r="AI222" i="1"/>
  <c r="AK250" i="1"/>
  <c r="AK247" i="1"/>
  <c r="AK202" i="1"/>
  <c r="AK201" i="1"/>
  <c r="AK177" i="1"/>
  <c r="AK180" i="1"/>
  <c r="AJ33" i="1"/>
  <c r="AK50" i="1"/>
  <c r="AK139" i="1"/>
  <c r="AK136" i="1"/>
  <c r="AK133" i="1"/>
  <c r="AK115" i="1"/>
  <c r="AK91" i="1"/>
  <c r="AK59" i="1"/>
  <c r="AK53" i="1"/>
  <c r="AK155" i="1"/>
  <c r="AG33" i="1"/>
  <c r="AK305" i="1"/>
  <c r="AG260" i="1"/>
  <c r="AK282" i="1"/>
  <c r="AK279" i="1"/>
  <c r="AK275" i="1"/>
  <c r="AK294" i="1"/>
  <c r="AK213" i="1"/>
  <c r="AK109" i="1"/>
  <c r="AK86" i="1"/>
  <c r="AK130" i="1"/>
  <c r="AK266" i="1"/>
  <c r="AF260" i="1"/>
  <c r="AK338" i="1"/>
  <c r="AG338" i="1"/>
  <c r="AG222" i="1"/>
  <c r="AF33" i="1"/>
  <c r="AE374" i="1"/>
  <c r="AF374" i="1"/>
  <c r="AG374" i="1"/>
  <c r="AK376" i="1"/>
  <c r="AK377" i="1"/>
  <c r="AK378" i="1"/>
  <c r="AK379" i="1"/>
  <c r="AK381" i="1"/>
  <c r="AK382" i="1"/>
  <c r="AK383" i="1"/>
  <c r="AI61" i="1"/>
  <c r="AH61" i="1"/>
  <c r="AG61" i="1"/>
  <c r="AF61" i="1"/>
  <c r="AG55" i="1"/>
  <c r="AF55" i="1"/>
  <c r="AK288" i="1"/>
  <c r="AK308" i="1"/>
  <c r="AK240" i="1"/>
  <c r="AK189" i="1"/>
  <c r="AK208" i="1"/>
  <c r="AI33" i="1"/>
  <c r="AK161" i="1"/>
  <c r="AK242" i="1"/>
  <c r="AE222" i="1"/>
  <c r="AF222" i="1"/>
  <c r="AK67" i="1"/>
  <c r="AK310" i="1"/>
  <c r="AK293" i="1"/>
  <c r="AK281" i="1"/>
  <c r="AK278" i="1"/>
  <c r="AK264" i="1"/>
  <c r="AK256" i="1"/>
  <c r="AK131" i="1"/>
  <c r="AK100" i="1"/>
  <c r="AK90" i="1"/>
  <c r="AK88" i="1"/>
  <c r="AK85" i="1"/>
  <c r="AK84" i="1"/>
  <c r="AK64" i="1"/>
  <c r="AK63" i="1"/>
  <c r="AK119" i="1"/>
  <c r="AK188" i="1"/>
  <c r="AK160" i="1"/>
  <c r="AE260" i="1"/>
  <c r="AE23" i="1" s="1"/>
  <c r="AK207" i="1"/>
  <c r="AK183" i="1"/>
  <c r="AK108" i="1"/>
  <c r="AK320" i="1"/>
  <c r="AK312" i="1"/>
  <c r="AK307" i="1"/>
  <c r="AK304" i="1"/>
  <c r="AK301" i="1"/>
  <c r="AK299" i="1"/>
  <c r="AK297" i="1"/>
  <c r="AK290" i="1"/>
  <c r="AK287" i="1"/>
  <c r="AK284" i="1"/>
  <c r="AK272" i="1"/>
  <c r="AK263" i="1"/>
  <c r="AK251" i="1"/>
  <c r="AK248" i="1"/>
  <c r="AK239" i="1"/>
  <c r="AK237" i="1"/>
  <c r="AK226" i="1"/>
  <c r="AK218" i="1"/>
  <c r="AK216" i="1"/>
  <c r="AK211" i="1"/>
  <c r="AK200" i="1"/>
  <c r="AK186" i="1"/>
  <c r="AK179" i="1"/>
  <c r="AK178" i="1"/>
  <c r="AK154" i="1"/>
  <c r="AK141" i="1"/>
  <c r="AK138" i="1"/>
  <c r="AK135" i="1"/>
  <c r="AK132" i="1"/>
  <c r="AK114" i="1"/>
  <c r="AK96" i="1"/>
  <c r="AK94" i="1"/>
  <c r="AK58" i="1"/>
  <c r="AK52" i="1"/>
  <c r="AK51" i="1"/>
  <c r="O17" i="5"/>
  <c r="P17" i="5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G23" i="1"/>
  <c r="AK374" i="1" l="1"/>
  <c r="AI23" i="1"/>
  <c r="AH23" i="1"/>
  <c r="AJ23" i="1"/>
  <c r="AK33" i="1"/>
  <c r="AK168" i="1"/>
  <c r="AK222" i="1"/>
  <c r="AK260" i="1"/>
  <c r="AF23" i="1"/>
  <c r="AK23" i="1" l="1"/>
</calcChain>
</file>

<file path=xl/sharedStrings.xml><?xml version="1.0" encoding="utf-8"?>
<sst xmlns="http://schemas.openxmlformats.org/spreadsheetml/2006/main" count="1279" uniqueCount="503">
  <si>
    <r>
      <t xml:space="preserve">Показатель 1 мероприятия 5 задачи 2 подпрограммы 1 </t>
    </r>
    <r>
      <rPr>
        <sz val="11"/>
        <rFont val="Times New Roman"/>
        <family val="1"/>
        <charset val="204"/>
      </rPr>
      <t>"Количество образовательных организаций (учреждений) дополнительного образования , в которых проведены мероприятия  по укреплению материально-технической базы"</t>
    </r>
  </si>
  <si>
    <t>да/нет</t>
  </si>
  <si>
    <t>да</t>
  </si>
  <si>
    <t>ед..</t>
  </si>
  <si>
    <r>
      <rPr>
        <b/>
        <sz val="11"/>
        <rFont val="Times New Roman"/>
        <family val="1"/>
        <charset val="204"/>
      </rPr>
      <t>Мероприятие 1 задачи 4 подпрограммы 1</t>
    </r>
    <r>
      <rPr>
        <sz val="11"/>
        <rFont val="Times New Roman"/>
        <family val="1"/>
        <charset val="204"/>
      </rPr>
      <t xml:space="preserve"> "Организация обеспечения учащихся начальных классов общеобразовательных организаций (учреждений) горячим питанием" за счёт средств областного бюджета</t>
    </r>
  </si>
  <si>
    <r>
      <t>Показатель 1 мероприятия 1 задачи 4 подпрограммы 1</t>
    </r>
    <r>
      <rPr>
        <sz val="11"/>
        <rFont val="Times New Roman"/>
        <family val="1"/>
        <charset val="204"/>
      </rPr>
      <t xml:space="preserve"> "Количество учащихся начальных классов общеобразовательных организаций (учреждений), обеспеченных горячим питанием"</t>
    </r>
  </si>
  <si>
    <r>
      <rPr>
        <b/>
        <sz val="11"/>
        <rFont val="Times New Roman"/>
        <family val="1"/>
        <charset val="204"/>
      </rPr>
      <t>Показатель 1 мероприятия 2 задачи 4 подпрограммы 1</t>
    </r>
    <r>
      <rPr>
        <sz val="11"/>
        <rFont val="Times New Roman"/>
        <family val="1"/>
        <charset val="204"/>
      </rPr>
      <t xml:space="preserve"> "Количество учащихся (отдельных категорий) , обеспеченных горячим питанием"</t>
    </r>
  </si>
  <si>
    <r>
      <rPr>
        <b/>
        <sz val="11"/>
        <rFont val="Times New Roman"/>
        <family val="1"/>
        <charset val="204"/>
      </rPr>
      <t xml:space="preserve">Показатель 1 мероприятия 3 задачи 4 подпрограммы 1 </t>
    </r>
    <r>
      <rPr>
        <sz val="11"/>
        <rFont val="Times New Roman"/>
        <family val="1"/>
        <charset val="204"/>
      </rPr>
      <t>" Количество общеобразовательных организаций (учреждений), в которых обеспечен подвоз питания"</t>
    </r>
  </si>
  <si>
    <r>
      <t xml:space="preserve">Показатель 1 мероприятия 4 задачи 4 подпрограммы 1 </t>
    </r>
    <r>
      <rPr>
        <sz val="11"/>
        <rFont val="Times New Roman"/>
        <family val="1"/>
        <charset val="204"/>
      </rPr>
      <t>"Количество мероприятий в муниципальных общеобразовательных организациях, связанных с приобретением программного продукта"</t>
    </r>
  </si>
  <si>
    <r>
      <rPr>
        <b/>
        <sz val="11"/>
        <rFont val="Times New Roman"/>
        <family val="1"/>
        <charset val="204"/>
      </rPr>
      <t>Показатель1 цели программы 1</t>
    </r>
    <r>
      <rPr>
        <sz val="11"/>
        <rFont val="Times New Roman"/>
        <family val="1"/>
        <charset val="204"/>
      </rPr>
      <t xml:space="preserve"> "Удовлетворённость населения МО "Осташковский район" качеством образовательных услуг и их доступностью"</t>
    </r>
  </si>
  <si>
    <r>
      <rPr>
        <b/>
        <sz val="11"/>
        <rFont val="Times New Roman"/>
        <family val="1"/>
        <charset val="204"/>
      </rPr>
      <t>Показатель2 цели программы  1</t>
    </r>
    <r>
      <rPr>
        <sz val="11"/>
        <rFont val="Times New Roman"/>
        <family val="1"/>
        <charset val="204"/>
      </rPr>
      <t xml:space="preserve">  "Охват программами дошкольного образования детей в возрасте 0-7 лет"</t>
    </r>
  </si>
  <si>
    <r>
      <rPr>
        <b/>
        <sz val="11"/>
        <rFont val="Times New Roman"/>
        <family val="1"/>
        <charset val="204"/>
      </rPr>
      <t>Показатель 3 цели программы 1</t>
    </r>
    <r>
      <rPr>
        <sz val="11"/>
        <rFont val="Times New Roman"/>
        <family val="1"/>
        <charset val="204"/>
      </rPr>
      <t xml:space="preserve"> "Доля выпускников государственных муниципальных общеобразовательных организаций (учреждений), получивших аттестат о среднем (полном) образовании"</t>
    </r>
  </si>
  <si>
    <r>
      <rPr>
        <b/>
        <sz val="11"/>
        <rFont val="Times New Roman"/>
        <family val="1"/>
        <charset val="204"/>
      </rPr>
      <t>Показатель 4 цели программы 1</t>
    </r>
    <r>
      <rPr>
        <sz val="11"/>
        <rFont val="Times New Roman"/>
        <family val="1"/>
        <charset val="204"/>
      </rPr>
      <t xml:space="preserve"> "Доля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возраста"</t>
    </r>
  </si>
  <si>
    <r>
      <t xml:space="preserve">Показатель 7 задачи 5 подпрограммы 1 </t>
    </r>
    <r>
      <rPr>
        <sz val="11"/>
        <rFont val="Times New Roman"/>
        <family val="1"/>
        <charset val="204"/>
      </rPr>
      <t>"Доля педагогов, принявших участие в конкурсах професионального  мастерства"</t>
    </r>
  </si>
  <si>
    <r>
      <rPr>
        <b/>
        <sz val="11"/>
        <rFont val="Times New Roman"/>
        <family val="1"/>
        <charset val="204"/>
      </rPr>
      <t>Административное мероприятие 1 задачи 1 подпрограммы 2</t>
    </r>
    <r>
      <rPr>
        <sz val="11"/>
        <rFont val="Times New Roman"/>
        <family val="1"/>
        <charset val="204"/>
      </rPr>
      <t xml:space="preserve"> "Доведение до образовательных организаций (учреждений), реализующих программу дошкольного образования муниципальных заданий (заданий учредителя)"</t>
    </r>
  </si>
  <si>
    <r>
      <rPr>
        <b/>
        <sz val="11"/>
        <rFont val="Times New Roman"/>
        <family val="1"/>
        <charset val="204"/>
      </rPr>
      <t>Показатель 1 задачи 1 подпрограммы 2</t>
    </r>
    <r>
      <rPr>
        <sz val="11"/>
        <rFont val="Times New Roman"/>
        <family val="1"/>
        <charset val="204"/>
      </rPr>
      <t xml:space="preserve"> "Доля воспитанников, обучающихся по ФГОС, в общей численности детей, посещающих дошкольные образовательные организации (учреждения)"</t>
    </r>
  </si>
  <si>
    <r>
      <rPr>
        <b/>
        <sz val="11"/>
        <rFont val="Times New Roman"/>
        <family val="1"/>
        <charset val="204"/>
      </rPr>
      <t xml:space="preserve">Показатель 1 административного мероприятия 1 задачи 1 подпрограммы 2 </t>
    </r>
    <r>
      <rPr>
        <sz val="11"/>
        <rFont val="Times New Roman"/>
        <family val="1"/>
        <charset val="204"/>
      </rPr>
      <t>"Доля дошкольных образовательных организаций (учреждений), имеющих муниципальное задание"</t>
    </r>
  </si>
  <si>
    <r>
      <rPr>
        <b/>
        <sz val="11"/>
        <rFont val="Times New Roman"/>
        <family val="1"/>
        <charset val="204"/>
      </rPr>
      <t xml:space="preserve"> Мероприятие 2 задачи 1 подпрограммы 2</t>
    </r>
    <r>
      <rPr>
        <sz val="11"/>
        <rFont val="Times New Roman"/>
        <family val="1"/>
        <charset val="204"/>
      </rPr>
      <t xml:space="preserve"> "Обеспечение деятельности образовательных организаций (учреждений), реализующих программу дошкольного образования по оказанию услуг качественного дошкольного образования в рамках выполнения муниципального задания":                             за счёт средств областного бюджета</t>
    </r>
  </si>
  <si>
    <r>
      <t xml:space="preserve"> Мероприятие 3 задачи 1 подпрограммы 2 </t>
    </r>
    <r>
      <rPr>
        <sz val="11"/>
        <color indexed="8"/>
        <rFont val="Times New Roman"/>
        <family val="1"/>
        <charset val="204"/>
      </rPr>
      <t>"Обеспечение деятельности (оказание услуг) дошкольных образовательных организаций (учреждений) (приобретение основных средств, укрепление материально-технической базы) за счёт средств депутатов</t>
    </r>
  </si>
  <si>
    <r>
      <t xml:space="preserve"> Мероприятие 4  задачи 1 подпрограммы 2 </t>
    </r>
    <r>
      <rPr>
        <sz val="11"/>
        <color indexed="8"/>
        <rFont val="Times New Roman"/>
        <family val="1"/>
        <charset val="204"/>
      </rPr>
      <t>"Обеспечение деятельности (оказание услуг) дошкольных образовательных организаций (учреждений) (приобретение основных средств, укрепление материально-технической базы) за счёт средств местного бюджета</t>
    </r>
  </si>
  <si>
    <r>
      <t>Показатель 1  мероприятия 2 задачи 1 подпрограммы 2</t>
    </r>
    <r>
      <rPr>
        <sz val="11"/>
        <rFont val="Times New Roman"/>
        <family val="1"/>
        <charset val="204"/>
      </rPr>
      <t xml:space="preserve"> "Количество детей, охваченных услугами муниципальных дошкольных образовательных организаций (учреждений)"</t>
    </r>
  </si>
  <si>
    <r>
      <t>Показатель 2  мероприятия 2 задачи 1 подпрограммы 2</t>
    </r>
    <r>
      <rPr>
        <sz val="11"/>
        <rFont val="Times New Roman"/>
        <family val="1"/>
        <charset val="204"/>
      </rPr>
      <t xml:space="preserve"> "Средний размер субсидии на муниципальное задание муниципальных   дошкольных образовательных организаций (учреждений) в расчёте на 1 ребёнка"</t>
    </r>
  </si>
  <si>
    <r>
      <t xml:space="preserve">Показатель 1  мероприятия 3 задачи 1 подпрограммы 2 </t>
    </r>
    <r>
      <rPr>
        <sz val="11"/>
        <color indexed="8"/>
        <rFont val="Times New Roman"/>
        <family val="1"/>
        <charset val="204"/>
      </rPr>
      <t xml:space="preserve">"Количество дошкольных образовательных организаций (учреждений), в которых проведены мероприятия по укреплению материально-технической базы за счёт средств депутатов" </t>
    </r>
  </si>
  <si>
    <r>
      <t>Показатель 1  мероприятия 4 задачи 1 подпрограммы 2</t>
    </r>
    <r>
      <rPr>
        <sz val="11"/>
        <color indexed="8"/>
        <rFont val="Times New Roman"/>
        <family val="1"/>
        <charset val="204"/>
      </rPr>
      <t xml:space="preserve"> "Количество дошкольных образовательных организаций (учреждений), в которых проведены мероприятия по укреплению материально-технической базы за счёт средств местного бюджета" </t>
    </r>
  </si>
  <si>
    <r>
      <rPr>
        <b/>
        <sz val="11"/>
        <rFont val="Times New Roman"/>
        <family val="1"/>
        <charset val="204"/>
      </rPr>
      <t>Мероприятие 5 задачи 1 подпрограммы 2</t>
    </r>
    <r>
      <rPr>
        <sz val="11"/>
        <rFont val="Times New Roman"/>
        <family val="1"/>
        <charset val="204"/>
      </rPr>
      <t xml:space="preserve"> "Обеспечение курсовой подготовки руководителей и педагогов образовательных организаций (учреждений) дошкольного образования  "</t>
    </r>
  </si>
  <si>
    <r>
      <rPr>
        <b/>
        <sz val="11"/>
        <rFont val="Times New Roman"/>
        <family val="1"/>
        <charset val="204"/>
      </rPr>
      <t>Показатель 1  мероприятия 5 задачи 1 подпрограммы 2</t>
    </r>
    <r>
      <rPr>
        <sz val="11"/>
        <rFont val="Times New Roman"/>
        <family val="1"/>
        <charset val="204"/>
      </rPr>
      <t xml:space="preserve"> "Число педагогических работников, прошедших курсы повышения квалификации и принявших участие в обучающих семинарах"</t>
    </r>
  </si>
  <si>
    <r>
      <rPr>
        <b/>
        <sz val="11"/>
        <rFont val="Times New Roman"/>
        <family val="1"/>
        <charset val="204"/>
      </rPr>
      <t>Мероприятие 1 задачи 3 подпрограммы 2</t>
    </r>
    <r>
      <rPr>
        <sz val="11"/>
        <rFont val="Times New Roman"/>
        <family val="1"/>
        <charset val="204"/>
      </rPr>
      <t xml:space="preserve"> "Предоставление населению в электронном виде услуг по приему заявлений, постановке на учет и зачисление детей в образовательные организации (учреждения), реализубщие основную общеобразовательную программу дошкольного образования (Электронный детский сад)"</t>
    </r>
  </si>
  <si>
    <r>
      <rPr>
        <b/>
        <sz val="11"/>
        <rFont val="Times New Roman"/>
        <family val="1"/>
        <charset val="204"/>
      </rPr>
      <t xml:space="preserve">Показатель 1 мероприятия 1 задачи 3 подпрограммы 2 </t>
    </r>
    <r>
      <rPr>
        <sz val="11"/>
        <rFont val="Times New Roman"/>
        <family val="1"/>
        <charset val="204"/>
      </rPr>
      <t>"Количество детей, стоящих на учёте для зачисления в муниципальные дошкольные  образовательные организации (учреждения)"</t>
    </r>
  </si>
  <si>
    <r>
      <rPr>
        <b/>
        <sz val="11"/>
        <rFont val="Times New Roman"/>
        <family val="1"/>
        <charset val="204"/>
      </rPr>
      <t>Мероприятие 2 задачи 3 подпрограммы 2</t>
    </r>
    <r>
      <rPr>
        <sz val="11"/>
        <rFont val="Times New Roman"/>
        <family val="1"/>
        <charset val="204"/>
      </rPr>
      <t xml:space="preserve"> "Содействие муниципальным дошкольным образовательным организациям (учреждениям) в проведении капитального ремонта зданий и помещений, находящихся в муниципальной собственности, используемых для предоставления услуг дошкольного образования"</t>
    </r>
  </si>
  <si>
    <r>
      <rPr>
        <b/>
        <sz val="11"/>
        <rFont val="Times New Roman"/>
        <family val="1"/>
        <charset val="204"/>
      </rPr>
      <t>Показатель 2 мероприятия 1 задачи 3 подпрограммы 2</t>
    </r>
    <r>
      <rPr>
        <sz val="11"/>
        <rFont val="Times New Roman"/>
        <family val="1"/>
        <charset val="204"/>
      </rPr>
      <t xml:space="preserve"> "Количество детей,  зачисленных в муниципальные дошкольные  образовательные организации (учреждения)"</t>
    </r>
  </si>
  <si>
    <r>
      <rPr>
        <b/>
        <sz val="11"/>
        <rFont val="Times New Roman"/>
        <family val="1"/>
        <charset val="204"/>
      </rPr>
      <t>Мероприятие 3 задачи 3 подпрограммы 2</t>
    </r>
    <r>
      <rPr>
        <sz val="11"/>
        <rFont val="Times New Roman"/>
        <family val="1"/>
        <charset val="204"/>
      </rPr>
      <t xml:space="preserve"> "Содействие муниципальным дошкольным образовательным организациям (учреждениям) в проведении капитального ремонта зданий и помещений, находящихся в муниципальной собственности, используемых для предоставления услуг дошкольного образования" за счёт средств областного бюджета</t>
    </r>
  </si>
  <si>
    <r>
      <t>Мероприятие 4 задачи 3 подпрограммы 2 "</t>
    </r>
    <r>
      <rPr>
        <sz val="11"/>
        <rFont val="Times New Roman"/>
        <family val="1"/>
        <charset val="204"/>
      </rPr>
      <t>Субсидии на модернизацию региональных систем дошкольного образования за счет средств федерального бюджета "</t>
    </r>
  </si>
  <si>
    <r>
      <rPr>
        <b/>
        <sz val="11"/>
        <rFont val="Times New Roman"/>
        <family val="1"/>
        <charset val="204"/>
      </rPr>
      <t>Административное мероприятие 1 задачи 1 подпрограммы 5</t>
    </r>
    <r>
      <rPr>
        <sz val="11"/>
        <rFont val="Times New Roman"/>
        <family val="1"/>
        <charset val="204"/>
      </rPr>
      <t xml:space="preserve"> "Оказание методического сопровождения деятельности образовательных организаций (учреждений) в работе с одаренными детьми"</t>
    </r>
  </si>
  <si>
    <r>
      <rPr>
        <b/>
        <sz val="11"/>
        <rFont val="Times New Roman"/>
        <family val="1"/>
        <charset val="204"/>
      </rPr>
      <t>Показатель 1 административного мероприятия 1 задачи 1 подпрограммы 5</t>
    </r>
    <r>
      <rPr>
        <sz val="11"/>
        <rFont val="Times New Roman"/>
        <family val="1"/>
        <charset val="204"/>
      </rPr>
      <t xml:space="preserve"> "Количество образовательных учреждений (организаций), где разработаны и действуют программы развития одарённости обучающихся"</t>
    </r>
  </si>
  <si>
    <r>
      <rPr>
        <b/>
        <sz val="11"/>
        <rFont val="Times New Roman"/>
        <family val="1"/>
        <charset val="204"/>
      </rPr>
      <t>Показатель 2 задачи 2 подпрограммы 5</t>
    </r>
    <r>
      <rPr>
        <sz val="11"/>
        <rFont val="Times New Roman"/>
        <family val="1"/>
        <charset val="204"/>
      </rPr>
      <t xml:space="preserve"> "Доля обучающихся, участников муниципальных, региональных, всероссийских и международных олимпиад, конкурсов, соревнований и конференций от общего количества обучающихся образовательных организаций (учреждений) МО «Осташковский район»"</t>
    </r>
  </si>
  <si>
    <r>
      <t>Показатель 1 мероприятия 1 задачи 2 подпрограммы 5</t>
    </r>
    <r>
      <rPr>
        <sz val="11"/>
        <rFont val="Times New Roman"/>
        <family val="1"/>
        <charset val="204"/>
      </rPr>
      <t xml:space="preserve"> "Количество проведённых муниципальных конкурсов, олимпиад, соревнований, конференций  и иных мероприятий для одаренных и высокомотивированных детей"</t>
    </r>
  </si>
  <si>
    <r>
      <t xml:space="preserve">Показатель 2 мероприятия 1 задачи 2 подпрограммы 5 </t>
    </r>
    <r>
      <rPr>
        <sz val="11"/>
        <rFont val="Times New Roman"/>
        <family val="1"/>
        <charset val="204"/>
      </rPr>
      <t>"Количество участников  муниципальных конкурсов, олимпиад, соревнований, конференций  и иных мероприятий для одаренных и высокомотивированных детей"</t>
    </r>
  </si>
  <si>
    <r>
      <rPr>
        <b/>
        <sz val="11"/>
        <rFont val="Times New Roman"/>
        <family val="1"/>
        <charset val="204"/>
      </rPr>
      <t>Показатель 1 задачи 3 подпрограммы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"Доля образовательных организаций (учреждений) общего образования, оснащённых современными средствами экологической безопасности"</t>
    </r>
  </si>
  <si>
    <r>
      <rPr>
        <b/>
        <sz val="11"/>
        <rFont val="Times New Roman"/>
        <family val="1"/>
        <charset val="204"/>
      </rPr>
      <t>Показатель 1 мероприятия 3 задачи 2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 дошкольного  образования, в которых установлено водоочистное оборудование"</t>
    </r>
  </si>
  <si>
    <r>
      <rPr>
        <b/>
        <sz val="11"/>
        <rFont val="Times New Roman"/>
        <family val="1"/>
        <charset val="204"/>
      </rPr>
      <t>Показатель 1 мероприятия 4 задачи 4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 общего образования, в которых проведена аттестация рабочих мест"</t>
    </r>
  </si>
  <si>
    <t>Х</t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</si>
  <si>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>ероприятие 3 задачи 1 подпрограммы 1</t>
    </r>
    <r>
      <rPr>
        <sz val="11"/>
        <rFont val="Times New Roman"/>
        <family val="1"/>
        <charset val="204"/>
      </rPr>
      <t xml:space="preserve"> "Проведение анкетирования и социалогического опроса с целью выявления степени удовлетворения жителей района услугами начального общего, основного общего, среднего общего и дополнительного образования"</t>
    </r>
  </si>
  <si>
    <r>
      <rPr>
        <b/>
        <sz val="11"/>
        <rFont val="Times New Roman"/>
        <family val="1"/>
        <charset val="204"/>
      </rPr>
      <t xml:space="preserve">Показатель 1 административного мероприятия 3 задачи 1 подпрограммы 1 </t>
    </r>
    <r>
      <rPr>
        <sz val="11"/>
        <rFont val="Times New Roman"/>
        <family val="1"/>
        <charset val="204"/>
      </rPr>
      <t xml:space="preserve">"Количество проведённых опросов" </t>
    </r>
  </si>
  <si>
    <r>
      <rPr>
        <b/>
        <sz val="11"/>
        <rFont val="Times New Roman"/>
        <family val="1"/>
        <charset val="204"/>
      </rPr>
      <t>Мероприятие 4 задачи 1 подпрограммы 1</t>
    </r>
    <r>
      <rPr>
        <sz val="11"/>
        <rFont val="Times New Roman"/>
        <family val="1"/>
        <charset val="204"/>
      </rPr>
      <t xml:space="preserve"> "Обеспечение деятельности образовательных организаций (учреждений), реализующих программы начального общего, основного общего, среднего общего образования  по оказанию услуг качественного образования в рамках выполнения муниципального задания"            за счёт средств областного бюджета</t>
    </r>
  </si>
  <si>
    <r>
      <rPr>
        <b/>
        <sz val="11"/>
        <rFont val="Times New Roman"/>
        <family val="1"/>
        <charset val="204"/>
      </rPr>
      <t>Показатель 1 мероприятия 4 задачи 1 подпрограммы 1</t>
    </r>
    <r>
      <rPr>
        <sz val="11"/>
        <rFont val="Times New Roman"/>
        <family val="1"/>
        <charset val="204"/>
      </rPr>
      <t xml:space="preserve"> "Количество детей, охваченных услугами муниципальных общеобразовательных организаций (учреждений)"</t>
    </r>
  </si>
  <si>
    <r>
      <rPr>
        <b/>
        <sz val="11"/>
        <rFont val="Times New Roman"/>
        <family val="1"/>
        <charset val="204"/>
      </rPr>
      <t>Показатель 2 мероприятия 4 задачи 1 подпрограммы 1</t>
    </r>
    <r>
      <rPr>
        <sz val="11"/>
        <rFont val="Times New Roman"/>
        <family val="1"/>
        <charset val="204"/>
      </rPr>
      <t xml:space="preserve"> "Средний размер субсидии на муниципальное задание общеобразовательных организаций (учреждений)  в расчёте на 1 ребёнка"</t>
    </r>
  </si>
  <si>
    <r>
      <t>Показатель 1 мероприятия 5 задачи 1 подпрограммы 1</t>
    </r>
    <r>
      <rPr>
        <sz val="11"/>
        <rFont val="Times New Roman"/>
        <family val="1"/>
        <charset val="204"/>
      </rPr>
      <t xml:space="preserve"> "Количество детей, охваченных услугами муниципальных образовательных учреждений (организаций) дополнительного образования"</t>
    </r>
  </si>
  <si>
    <r>
      <t xml:space="preserve">Показатель 2 мероприятия 5 задачи 1 подпрограммы 1 </t>
    </r>
    <r>
      <rPr>
        <sz val="11"/>
        <rFont val="Times New Roman"/>
        <family val="1"/>
        <charset val="204"/>
      </rPr>
      <t xml:space="preserve"> "Средний размер субсидии на муниципальное задание образовательных организаций (учреждений) дополнительного образования  в расчёте на 1 ребёнка"</t>
    </r>
  </si>
  <si>
    <r>
      <rPr>
        <b/>
        <sz val="11"/>
        <rFont val="Times New Roman"/>
        <family val="1"/>
        <charset val="204"/>
      </rPr>
      <t>Показатель 3 задачи 2 подпрограммы 1</t>
    </r>
    <r>
      <rPr>
        <sz val="11"/>
        <rFont val="Times New Roman"/>
        <family val="1"/>
        <charset val="204"/>
      </rPr>
      <t xml:space="preserve"> "Средняя наполняемость классов в образовательных организациях (учреждениях), расположенных в сельской местности, в пределах норм, установленных санитарно-эпидемиологическими правиилами и нормативами""</t>
    </r>
  </si>
  <si>
    <t>16/6</t>
  </si>
  <si>
    <t>83</t>
  </si>
  <si>
    <t>10,8</t>
  </si>
  <si>
    <t>16,7</t>
  </si>
  <si>
    <t>60</t>
  </si>
  <si>
    <t>в том числе за счёт средств депутатов</t>
  </si>
  <si>
    <r>
      <rPr>
        <b/>
        <sz val="11"/>
        <rFont val="Times New Roman"/>
        <family val="1"/>
        <charset val="204"/>
      </rPr>
      <t>Показатель 2 задачи 3 подпрограммы 1</t>
    </r>
    <r>
      <rPr>
        <sz val="11"/>
        <rFont val="Times New Roman"/>
        <family val="1"/>
        <charset val="204"/>
      </rPr>
      <t xml:space="preserve"> "Доля школьников, обучающихся в базовых МБОУ от общего количества обучающихся "</t>
    </r>
  </si>
  <si>
    <r>
      <t>Показатель 1 мероприятия 4 задачи 3 подпрограммы 1</t>
    </r>
    <r>
      <rPr>
        <sz val="11"/>
        <rFont val="Times New Roman"/>
        <family val="1"/>
        <charset val="204"/>
      </rPr>
      <t xml:space="preserve"> "Количество приобретённых автобусов"</t>
    </r>
  </si>
  <si>
    <r>
      <rPr>
        <b/>
        <sz val="11"/>
        <rFont val="Times New Roman"/>
        <family val="1"/>
        <charset val="204"/>
      </rPr>
      <t>Показатель 1 задачи 5 подпрограммы 1</t>
    </r>
    <r>
      <rPr>
        <sz val="11"/>
        <rFont val="Times New Roman"/>
        <family val="1"/>
        <charset val="204"/>
      </rPr>
      <t xml:space="preserve"> "Доля  выпускников, сдавших единый государственный экзамен (далее ЕГЭ) по русскому языку на 80 баллов и более, к численности выпускников, участвовавших в ЕГЭ по русскому языку"</t>
    </r>
  </si>
  <si>
    <r>
      <rPr>
        <b/>
        <sz val="11"/>
        <rFont val="Times New Roman"/>
        <family val="1"/>
        <charset val="204"/>
      </rPr>
      <t>Показатель 2 задачи 5 подпрограммы 1</t>
    </r>
    <r>
      <rPr>
        <sz val="11"/>
        <rFont val="Times New Roman"/>
        <family val="1"/>
        <charset val="204"/>
      </rPr>
      <t xml:space="preserve"> "Доля  выпускников, сдавших единый государственный экзамен (далее ЕГЭ) по математике на 80 баллов и более, к численности выпускников, участвовавших в ЕГЭ по математике"</t>
    </r>
  </si>
  <si>
    <r>
      <rPr>
        <b/>
        <sz val="11"/>
        <rFont val="Times New Roman"/>
        <family val="1"/>
        <charset val="204"/>
      </rPr>
      <t>Показатель 5 задачи 5 подпрограммы 1</t>
    </r>
    <r>
      <rPr>
        <sz val="11"/>
        <rFont val="Times New Roman"/>
        <family val="1"/>
        <charset val="204"/>
      </rPr>
      <t xml:space="preserve"> "Доля  выпускников, принявших участие в предметных олимпиадах, конкурсах, соревнованиях"</t>
    </r>
  </si>
  <si>
    <r>
      <rPr>
        <b/>
        <sz val="11"/>
        <rFont val="Times New Roman"/>
        <family val="1"/>
        <charset val="204"/>
      </rPr>
      <t>Показатель 3 задачи 5 подпрограммы 1</t>
    </r>
    <r>
      <rPr>
        <sz val="11"/>
        <rFont val="Times New Roman"/>
        <family val="1"/>
        <charset val="204"/>
      </rPr>
      <t xml:space="preserve"> "Доля  выпускников, сдавших ЕГЭ по двум предметам по выбору, в общей численности выпускников"</t>
    </r>
  </si>
  <si>
    <r>
      <rPr>
        <b/>
        <sz val="11"/>
        <rFont val="Times New Roman"/>
        <family val="1"/>
        <charset val="204"/>
      </rPr>
      <t>Показатель 4 задачи 5 подпрограммы 1</t>
    </r>
    <r>
      <rPr>
        <sz val="11"/>
        <rFont val="Times New Roman"/>
        <family val="1"/>
        <charset val="204"/>
      </rPr>
      <t xml:space="preserve"> "Доля  выпускников 9- классов успешно прошедших государственную итоговую аттестацию в новой форме"</t>
    </r>
  </si>
  <si>
    <r>
      <rPr>
        <b/>
        <sz val="11"/>
        <rFont val="Times New Roman"/>
        <family val="1"/>
        <charset val="204"/>
      </rPr>
      <t>Показатель 6 задачи 5 подпрограммы 1</t>
    </r>
    <r>
      <rPr>
        <sz val="11"/>
        <rFont val="Times New Roman"/>
        <family val="1"/>
        <charset val="204"/>
      </rPr>
      <t xml:space="preserve"> "Доля педагогов, принявших участие в конкурсах профессионального мастерства"</t>
    </r>
  </si>
  <si>
    <r>
      <rPr>
        <b/>
        <sz val="11"/>
        <rFont val="Times New Roman"/>
        <family val="1"/>
        <charset val="204"/>
      </rPr>
      <t>Административное мероприятие  1 задачи 5 подпрограммы 1</t>
    </r>
    <r>
      <rPr>
        <sz val="11"/>
        <rFont val="Times New Roman"/>
        <family val="1"/>
        <charset val="204"/>
      </rPr>
      <t xml:space="preserve"> "Организация и проведение на территории МО "Осташковский район" государственной (итоговой) аттестации в новой форме за курс основной школы и в форме ЕГЭ и ГВЭ за курс средней школы"</t>
    </r>
  </si>
  <si>
    <r>
      <rPr>
        <b/>
        <sz val="11"/>
        <rFont val="Times New Roman"/>
        <family val="1"/>
        <charset val="204"/>
      </rPr>
      <t xml:space="preserve">Показатель 5 цели программы 1 </t>
    </r>
    <r>
      <rPr>
        <sz val="11"/>
        <rFont val="Times New Roman"/>
        <family val="1"/>
        <charset val="204"/>
      </rPr>
      <t>"Доля расходов бюджета МО "Осташковский район" на образование"</t>
    </r>
  </si>
  <si>
    <r>
      <rPr>
        <b/>
        <sz val="11"/>
        <rFont val="Times New Roman"/>
        <family val="1"/>
        <charset val="204"/>
      </rPr>
      <t>Показатель 6 цели программы 1</t>
    </r>
    <r>
      <rPr>
        <sz val="11"/>
        <rFont val="Times New Roman"/>
        <family val="1"/>
        <charset val="204"/>
      </rPr>
      <t xml:space="preserve"> "Доля руководителей и педагогов образовательных организаций (учреждений), прошедших повышение квалификации"</t>
    </r>
  </si>
  <si>
    <r>
      <rPr>
        <b/>
        <sz val="11"/>
        <rFont val="Times New Roman"/>
        <family val="1"/>
        <charset val="204"/>
      </rPr>
      <t>Показатель 7 цели программы 1</t>
    </r>
    <r>
      <rPr>
        <sz val="11"/>
        <rFont val="Times New Roman"/>
        <family val="1"/>
        <charset val="204"/>
      </rPr>
      <t xml:space="preserve"> "Количество инновационных программ и проектов, реализуемых с участием образовательной отрасли МО "Осташковский район"</t>
    </r>
  </si>
  <si>
    <r>
      <rPr>
        <b/>
        <sz val="11"/>
        <rFont val="Times New Roman"/>
        <family val="1"/>
        <charset val="204"/>
      </rPr>
      <t xml:space="preserve">Показатель 1 мероприятия 4 задачи 2 подпрограммы 1 </t>
    </r>
    <r>
      <rPr>
        <sz val="11"/>
        <rFont val="Times New Roman"/>
        <family val="1"/>
        <charset val="204"/>
      </rPr>
      <t>" Количество учреждений дополнительного образования, в которых проведены ремонтные работы (ДЮСШ, стадион)</t>
    </r>
  </si>
  <si>
    <r>
      <t xml:space="preserve">Показатель 3 задачи 3 подпрограммы 1 </t>
    </r>
    <r>
      <rPr>
        <sz val="11"/>
        <rFont val="Times New Roman"/>
        <family val="1"/>
        <charset val="204"/>
      </rPr>
      <t>" Количество детей-инвалидов, которые получают дистанционное образование"</t>
    </r>
  </si>
  <si>
    <r>
      <t>Показатель 4 задачи 3 подпрограммы 1</t>
    </r>
    <r>
      <rPr>
        <sz val="11"/>
        <rFont val="Times New Roman"/>
        <family val="1"/>
        <charset val="204"/>
      </rPr>
      <t xml:space="preserve"> " Количество педагогических работников, прошедших обучение для дистанционного обучения детей-инвалидов"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</si>
  <si>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Показатель 7 задачи 5 подпрограммы 1</t>
    </r>
    <r>
      <rPr>
        <sz val="11"/>
        <rFont val="Times New Roman"/>
        <family val="1"/>
        <charset val="204"/>
      </rPr>
      <t xml:space="preserve"> "Доля выпускников, успешно сдавших единый государственный экзамен (ЕГЭ) по русскому языку"</t>
    </r>
  </si>
  <si>
    <r>
      <rPr>
        <b/>
        <sz val="11"/>
        <rFont val="Times New Roman"/>
        <family val="1"/>
        <charset val="204"/>
      </rPr>
      <t>Показатель 8 задачи 5 подпрограммы 1</t>
    </r>
    <r>
      <rPr>
        <sz val="11"/>
        <rFont val="Times New Roman"/>
        <family val="1"/>
        <charset val="204"/>
      </rPr>
      <t xml:space="preserve"> "Доля выпускников, успешно сдавших единый государственный экзамен (ЕГЭ) по математике"</t>
    </r>
  </si>
  <si>
    <r>
      <rPr>
        <b/>
        <sz val="11"/>
        <rFont val="Times New Roman"/>
        <family val="1"/>
        <charset val="204"/>
      </rPr>
      <t>Показатель 2 задачи 1 подпрограммы 2</t>
    </r>
    <r>
      <rPr>
        <sz val="11"/>
        <rFont val="Times New Roman"/>
        <family val="1"/>
        <charset val="204"/>
      </rPr>
      <t xml:space="preserve"> "Доля расходов бюджета МО "Осташковский район" на дошкольное образование в общем рбъёме расходов бюджета  МО на отрасль "Образование"</t>
    </r>
  </si>
  <si>
    <r>
      <rPr>
        <b/>
        <sz val="11"/>
        <rFont val="Times New Roman"/>
        <family val="1"/>
        <charset val="204"/>
      </rPr>
      <t>Показатель 3 задачи 1 подпрограммы 2</t>
    </r>
    <r>
      <rPr>
        <sz val="11"/>
        <rFont val="Times New Roman"/>
        <family val="1"/>
        <charset val="204"/>
      </rPr>
      <t xml:space="preserve"> "Количество введённых мест в дошкольных образовательных организациях (учреждениях)"</t>
    </r>
  </si>
  <si>
    <r>
      <rPr>
        <b/>
        <sz val="11"/>
        <rFont val="Times New Roman"/>
        <family val="1"/>
        <charset val="204"/>
      </rPr>
      <t>Показатель 4 задачи 1 подпрограммы 2</t>
    </r>
    <r>
      <rPr>
        <sz val="11"/>
        <rFont val="Times New Roman"/>
        <family val="1"/>
        <charset val="204"/>
      </rPr>
      <t xml:space="preserve"> "Количество воспитанников в расчете на одного воспитателя ДОУ (город/ село)"</t>
    </r>
  </si>
  <si>
    <r>
      <rPr>
        <b/>
        <sz val="11"/>
        <rFont val="Times New Roman"/>
        <family val="1"/>
        <charset val="204"/>
      </rPr>
      <t>Показатель 5 задачи 1 подпрограммы 2</t>
    </r>
    <r>
      <rPr>
        <sz val="11"/>
        <rFont val="Times New Roman"/>
        <family val="1"/>
        <charset val="204"/>
      </rPr>
      <t xml:space="preserve"> "Доля дошкольных образовательных организаций (учреждений) полностью укомплектованных педагогическими кадрами"</t>
    </r>
  </si>
  <si>
    <r>
      <rPr>
        <b/>
        <sz val="11"/>
        <rFont val="Times New Roman"/>
        <family val="1"/>
        <charset val="204"/>
      </rPr>
      <t>Показатель 1 административного мероприятия 1 задачи 2 подпрограммы 2</t>
    </r>
    <r>
      <rPr>
        <sz val="11"/>
        <rFont val="Times New Roman"/>
        <family val="1"/>
        <charset val="204"/>
      </rPr>
      <t xml:space="preserve"> "Количество проведённых опросов" </t>
    </r>
  </si>
  <si>
    <r>
      <t xml:space="preserve">Показатель1 мероприятия 2 задачи 2 подпрограммы 2 </t>
    </r>
    <r>
      <rPr>
        <sz val="11"/>
        <rFont val="Times New Roman"/>
        <family val="1"/>
        <charset val="204"/>
      </rPr>
      <t>"Количество получателей, имеющих право на получение компенсации части родительской платы за содержание ребёнка (присмотр и уход за ребёнком) в организациях (учреждениях), реализующих основную образовательную программу дошкольного образования"</t>
    </r>
  </si>
  <si>
    <r>
      <t xml:space="preserve">Показатель 1 мероприятия 4 подпрограммы 2 </t>
    </r>
    <r>
      <rPr>
        <sz val="11"/>
        <rFont val="Times New Roman"/>
        <family val="1"/>
        <charset val="204"/>
      </rPr>
      <t>"Количество дополнительно введённых мест в образовательных организациях (учреждениях), реализующих образовательные программы дошкольного образования"</t>
    </r>
  </si>
  <si>
    <r>
      <t xml:space="preserve">Показатель 3 задачи 2 подпрограммы 5 " </t>
    </r>
    <r>
      <rPr>
        <sz val="11"/>
        <rFont val="Times New Roman"/>
        <family val="1"/>
        <charset val="204"/>
      </rPr>
      <t>Доля победителей муниципальных, региональных, всероссийских и международных олимпиад, конкурсов, соревнований и конференций от общего количества участников"</t>
    </r>
  </si>
  <si>
    <r>
      <t xml:space="preserve">Показатель 4 задачи 2 подпрограммы 5 </t>
    </r>
    <r>
      <rPr>
        <sz val="11"/>
        <rFont val="Times New Roman"/>
        <family val="1"/>
        <charset val="204"/>
      </rPr>
      <t>"Доля расходов местного бюджета по отрасли "Образование" на стимулирование одарённых детей"</t>
    </r>
  </si>
  <si>
    <r>
      <rPr>
        <b/>
        <sz val="11"/>
        <rFont val="Times New Roman"/>
        <family val="1"/>
        <charset val="204"/>
      </rPr>
      <t>Показатель 2 задачи 1 подпрограммы 3</t>
    </r>
    <r>
      <rPr>
        <sz val="11"/>
        <rFont val="Times New Roman"/>
        <family val="1"/>
        <charset val="204"/>
      </rPr>
      <t xml:space="preserve"> "Доля образовательных организаций (учреждений) МО «Осташковский район», оснащённых современными средствами пожарной безопасности"</t>
    </r>
  </si>
  <si>
    <r>
      <rPr>
        <b/>
        <sz val="11"/>
        <rFont val="Times New Roman"/>
        <family val="1"/>
        <charset val="204"/>
      </rPr>
      <t xml:space="preserve"> Мероприятие 1 задачи 1 подпрограммы 3</t>
    </r>
    <r>
      <rPr>
        <sz val="11"/>
        <rFont val="Times New Roman"/>
        <family val="1"/>
        <charset val="204"/>
      </rPr>
      <t xml:space="preserve"> "Материально - техническое обеспечение пожарной безопасности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</si>
  <si>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 xml:space="preserve"> Показатель 1 мероприятия 1 задачи 1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 (учреждений) общего образования, в которых проведены мероприятия по материально-техническому обеспечению пожарной безопасности"</t>
    </r>
  </si>
  <si>
    <r>
      <rPr>
        <b/>
        <sz val="11"/>
        <rFont val="Times New Roman"/>
        <family val="1"/>
        <charset val="204"/>
      </rPr>
      <t xml:space="preserve">Мероприятие 2 задачи 1 подпрограммы 3 </t>
    </r>
    <r>
      <rPr>
        <sz val="11"/>
        <rFont val="Times New Roman"/>
        <family val="1"/>
        <charset val="204"/>
      </rPr>
      <t>"Материально - техническое обеспечение пожарной безопасности в образовательных организациях (учреждениях) дошкольного образования"</t>
    </r>
  </si>
  <si>
    <r>
      <rPr>
        <b/>
        <sz val="11"/>
        <rFont val="Times New Roman"/>
        <family val="1"/>
        <charset val="204"/>
      </rPr>
      <t>Мероприятие 3 задачи 1 подпрограммы 3</t>
    </r>
    <r>
      <rPr>
        <sz val="11"/>
        <rFont val="Times New Roman"/>
        <family val="1"/>
        <charset val="204"/>
      </rPr>
      <t xml:space="preserve"> "Материально - техническое обеспечение пожарной безопасности в образовательных организациях (учреждениях) дополнительного образования</t>
    </r>
  </si>
  <si>
    <r>
      <rPr>
        <b/>
        <sz val="11"/>
        <rFont val="Times New Roman"/>
        <family val="1"/>
        <charset val="204"/>
      </rPr>
      <t>Мероприятие 1 задачи 3 подпрограммы 3</t>
    </r>
    <r>
      <rPr>
        <sz val="11"/>
        <rFont val="Times New Roman"/>
        <family val="1"/>
        <charset val="204"/>
      </rPr>
      <t xml:space="preserve"> "Установка и обслуживание водоочистного оборудования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</si>
  <si>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>Показатель 1 мероприятия 1 задачи 3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 общего образования, в которых установлено водоочистное оборудование"</t>
    </r>
  </si>
  <si>
    <r>
      <rPr>
        <b/>
        <sz val="11"/>
        <rFont val="Times New Roman"/>
        <family val="1"/>
        <charset val="204"/>
      </rPr>
      <t>Мероприятие 2 задачи 3 подпрограммы 3</t>
    </r>
    <r>
      <rPr>
        <sz val="11"/>
        <rFont val="Times New Roman"/>
        <family val="1"/>
        <charset val="204"/>
      </rPr>
      <t xml:space="preserve"> "Установка и обслуживание водоочистного оборудования в образовательных организациях (учреждениях) дошкольного образования""</t>
    </r>
  </si>
  <si>
    <r>
      <rPr>
        <b/>
        <sz val="11"/>
        <rFont val="Times New Roman"/>
        <family val="1"/>
        <charset val="204"/>
      </rPr>
      <t>Мероприятие 1 задачи 4 подпрограммы 3</t>
    </r>
    <r>
      <rPr>
        <sz val="11"/>
        <rFont val="Times New Roman"/>
        <family val="1"/>
        <charset val="204"/>
      </rPr>
      <t xml:space="preserve"> "Проведение аттестации рабочих мест в образовательных организациях (учреждениях) дошкольного образования"</t>
    </r>
  </si>
  <si>
    <r>
      <rPr>
        <b/>
        <sz val="11"/>
        <rFont val="Times New Roman"/>
        <family val="1"/>
        <charset val="204"/>
      </rPr>
      <t>Показатель 1 мероприятия 1 задачи 4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 дошкольного  образования, в которых проведена аттестация рабочих мест"</t>
    </r>
  </si>
  <si>
    <r>
      <rPr>
        <b/>
        <sz val="11"/>
        <rFont val="Times New Roman"/>
        <family val="1"/>
        <charset val="204"/>
      </rPr>
      <t>Мероприятие 2 задачи 4 подпрограммы 3</t>
    </r>
    <r>
      <rPr>
        <sz val="11"/>
        <rFont val="Times New Roman"/>
        <family val="1"/>
        <charset val="204"/>
      </rPr>
      <t xml:space="preserve"> "Проведение аттестации рабочих мест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</si>
  <si>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 xml:space="preserve">Показатель 1 задачи 1 подпрограммы 4 </t>
    </r>
    <r>
      <rPr>
        <sz val="11"/>
        <rFont val="Times New Roman"/>
        <family val="1"/>
        <charset val="204"/>
      </rPr>
      <t>"Процент охвата детей Осташковского района организованными формами отдыха и оздоровления от общего числа детей школьного возраста"</t>
    </r>
  </si>
  <si>
    <r>
      <rPr>
        <b/>
        <sz val="11"/>
        <rFont val="Times New Roman"/>
        <family val="1"/>
        <charset val="204"/>
      </rPr>
      <t>Мероприятие 4 задачи 1 подпрограммы 4</t>
    </r>
    <r>
      <rPr>
        <sz val="11"/>
        <rFont val="Times New Roman"/>
        <family val="1"/>
        <charset val="204"/>
      </rPr>
      <t xml:space="preserve"> "Организация отдыха детей в каникулярное время в рамках муниципального задания (задания учредителя) областной бюджет </t>
    </r>
  </si>
  <si>
    <r>
      <rPr>
        <b/>
        <sz val="11"/>
        <rFont val="Times New Roman"/>
        <family val="1"/>
        <charset val="204"/>
      </rPr>
      <t xml:space="preserve">Показатель 1 мероприятия 4 задачи 1 подпрограммы 4 </t>
    </r>
    <r>
      <rPr>
        <sz val="11"/>
        <rFont val="Times New Roman"/>
        <family val="1"/>
        <charset val="204"/>
      </rPr>
      <t>"Охват детей организованными формами отдыха в каникулярное время в рамках муниципального задания (задания учредителя)областной бюджет"</t>
    </r>
  </si>
  <si>
    <r>
      <rPr>
        <b/>
        <sz val="11"/>
        <rFont val="Times New Roman"/>
        <family val="1"/>
        <charset val="204"/>
      </rPr>
      <t>Мероприятие 5 задачи 1 подпрограммы 4</t>
    </r>
    <r>
      <rPr>
        <sz val="11"/>
        <rFont val="Times New Roman"/>
        <family val="1"/>
        <charset val="204"/>
      </rPr>
      <t xml:space="preserve"> "Организация отдыха детей в каникулярное время в рамках муниципального задания (задания учредителя) областной бюджет -ДШИ</t>
    </r>
  </si>
  <si>
    <r>
      <rPr>
        <b/>
        <sz val="11"/>
        <rFont val="Times New Roman"/>
        <family val="1"/>
        <charset val="204"/>
      </rPr>
      <t>Мероприятие 6 задачи 1 подпрограммы 4</t>
    </r>
    <r>
      <rPr>
        <sz val="11"/>
        <rFont val="Times New Roman"/>
        <family val="1"/>
        <charset val="204"/>
      </rPr>
      <t xml:space="preserve"> "Создание условий для развития системы отдыха и оздоровления детей в рамках муниципального задания (задания учредителя)</t>
    </r>
  </si>
  <si>
    <r>
      <rPr>
        <b/>
        <sz val="11"/>
        <rFont val="Times New Roman"/>
        <family val="1"/>
        <charset val="204"/>
      </rPr>
      <t>Мероприятие 7 задачи 1 подпрограммы 4</t>
    </r>
    <r>
      <rPr>
        <sz val="11"/>
        <rFont val="Times New Roman"/>
        <family val="1"/>
        <charset val="204"/>
      </rPr>
      <t xml:space="preserve"> "Организация отдыха детей в каникулярное время в лагерях в рамках муниципального задания</t>
    </r>
  </si>
  <si>
    <r>
      <rPr>
        <b/>
        <sz val="11"/>
        <rFont val="Times New Roman"/>
        <family val="1"/>
        <charset val="204"/>
      </rPr>
      <t>Мероприятие 8 задачи 1 подпрограммы 4</t>
    </r>
    <r>
      <rPr>
        <sz val="11"/>
        <rFont val="Times New Roman"/>
        <family val="1"/>
        <charset val="204"/>
      </rPr>
      <t xml:space="preserve"> "Организация отдыха детей в каникулярное время в лагерях в рамках муниципального задания" -ДШИ</t>
    </r>
  </si>
  <si>
    <r>
      <rPr>
        <b/>
        <sz val="11"/>
        <rFont val="Times New Roman"/>
        <family val="1"/>
        <charset val="204"/>
      </rPr>
      <t>Мероприятие 9 задачи 1 подпрограммы 4</t>
    </r>
    <r>
      <rPr>
        <sz val="11"/>
        <rFont val="Times New Roman"/>
        <family val="1"/>
        <charset val="204"/>
      </rPr>
      <t xml:space="preserve"> "Содействие временной занятости несовершеннолетних граждан в каникулярное время"</t>
    </r>
  </si>
  <si>
    <r>
      <rPr>
        <b/>
        <sz val="11"/>
        <rFont val="Times New Roman"/>
        <family val="1"/>
        <charset val="204"/>
      </rPr>
      <t>Мероприятие 10 задачи 1 подпрограммы 4</t>
    </r>
    <r>
      <rPr>
        <sz val="11"/>
        <rFont val="Times New Roman"/>
        <family val="1"/>
        <charset val="204"/>
      </rPr>
      <t xml:space="preserve"> "Иные межбюджетные трансферты на реализацию мероприятий по обращениям, поступающим к депутатам Законодательного Собрания Тверской области (МБУ"ЗОЛ "Чайка")</t>
    </r>
  </si>
  <si>
    <r>
      <rPr>
        <b/>
        <sz val="11"/>
        <rFont val="Times New Roman"/>
        <family val="1"/>
        <charset val="204"/>
      </rPr>
      <t xml:space="preserve">Показатель 1 мероприятия 5 задачи 1 подпрограммы 4 </t>
    </r>
    <r>
      <rPr>
        <sz val="11"/>
        <rFont val="Times New Roman"/>
        <family val="1"/>
        <charset val="204"/>
      </rPr>
      <t>"Охват детей организованными формами отдыха в каникулярное время в рамках муниципального задания (задания учредителя)областной бюджет- ДШИ"</t>
    </r>
  </si>
  <si>
    <r>
      <t xml:space="preserve">Показатель 1 мероприятия 10 задачи 1 подпрограммы 4 </t>
    </r>
    <r>
      <rPr>
        <sz val="11"/>
        <rFont val="Times New Roman"/>
        <family val="1"/>
        <charset val="204"/>
      </rPr>
      <t>"Количество проведённых мероприятий по укреплению материально-технической базы ЗОЛ "Чайка" за счёт средств, поступивших от депутатов Законодательного Собрания Тверской области</t>
    </r>
  </si>
  <si>
    <r>
      <rPr>
        <b/>
        <sz val="11"/>
        <rFont val="Times New Roman"/>
        <family val="1"/>
        <charset val="204"/>
      </rPr>
      <t xml:space="preserve">Показатель 1 мероприятия 1 задачи 2 подпрограммы 4 </t>
    </r>
    <r>
      <rPr>
        <sz val="11"/>
        <rFont val="Times New Roman"/>
        <family val="1"/>
        <charset val="204"/>
      </rPr>
      <t>"Количество детей, обеспеченных подвозом в летние лагеря, и к местам проведения экскурсий"</t>
    </r>
  </si>
  <si>
    <t>чел./%</t>
  </si>
  <si>
    <r>
      <t xml:space="preserve">Показатель 1 мероприятия 2 задачи 2 подпрограммы 4 </t>
    </r>
    <r>
      <rPr>
        <sz val="11"/>
        <rFont val="Times New Roman"/>
        <family val="1"/>
        <charset val="204"/>
      </rPr>
      <t>"Количество детей в лагерях, обеспеченных страхованием/ доля персонала лагерей, прошедших медицинские осмотры"</t>
    </r>
  </si>
  <si>
    <r>
      <rPr>
        <b/>
        <sz val="11"/>
        <rFont val="Times New Roman"/>
        <family val="1"/>
        <charset val="204"/>
      </rPr>
      <t>Мероприятие 3 задачи 2 подпрограммы 4</t>
    </r>
    <r>
      <rPr>
        <sz val="11"/>
        <rFont val="Times New Roman"/>
        <family val="1"/>
        <charset val="204"/>
      </rPr>
      <t xml:space="preserve"> "Организация проведения страхования детей в лагерях и медицинских осмотров персонала"-ДШИ</t>
    </r>
  </si>
  <si>
    <r>
      <t xml:space="preserve">Показатель 1 мероприятия 2 задачи 2 подпрограммы 4 </t>
    </r>
    <r>
      <rPr>
        <sz val="11"/>
        <rFont val="Times New Roman"/>
        <family val="1"/>
        <charset val="204"/>
      </rPr>
      <t>"Количество детей в лагере, обеспеченных страхованием/ доля персонала лагеря, прошедших медицинские осмотры"</t>
    </r>
  </si>
  <si>
    <t>20/100</t>
  </si>
  <si>
    <r>
      <rPr>
        <b/>
        <sz val="11"/>
        <rFont val="Times New Roman"/>
        <family val="1"/>
        <charset val="204"/>
      </rPr>
      <t>Мероприятие 4 задачи 2 подпрограммы 4</t>
    </r>
    <r>
      <rPr>
        <sz val="11"/>
        <rFont val="Times New Roman"/>
        <family val="1"/>
        <charset val="204"/>
      </rPr>
      <t xml:space="preserve"> "Проведение мероприятий с учащимися и подростками по профилактике безнадзорности и правонарушений"</t>
    </r>
  </si>
  <si>
    <r>
      <rPr>
        <b/>
        <sz val="11"/>
        <rFont val="Times New Roman"/>
        <family val="1"/>
        <charset val="204"/>
      </rPr>
      <t>Мероприятие 5 задачи 2 подпрограммы 4</t>
    </r>
    <r>
      <rPr>
        <sz val="11"/>
        <rFont val="Times New Roman"/>
        <family val="1"/>
        <charset val="204"/>
      </rPr>
      <t xml:space="preserve"> "Приобретение противопожарного оборудования ЗОЛ "Чайка" в рамках муниципального задания (задания учредителя)</t>
    </r>
  </si>
  <si>
    <r>
      <t xml:space="preserve">Показатель 1 мероприятия 5 задачи 2 подпрограммы 4 </t>
    </r>
    <r>
      <rPr>
        <sz val="11"/>
        <rFont val="Times New Roman"/>
        <family val="1"/>
        <charset val="204"/>
      </rPr>
      <t>"Количество приобретённого противопожарного оборудования ЗОЛ "Чайка" в рамках муниципального задания (задания учредителя)</t>
    </r>
  </si>
  <si>
    <r>
      <rPr>
        <b/>
        <sz val="11"/>
        <rFont val="Times New Roman"/>
        <family val="1"/>
        <charset val="204"/>
      </rPr>
      <t xml:space="preserve">Мероприятие 6 задачи 2 подпрограммы 4 </t>
    </r>
    <r>
      <rPr>
        <sz val="11"/>
        <rFont val="Times New Roman"/>
        <family val="1"/>
        <charset val="204"/>
      </rPr>
      <t xml:space="preserve">" Мероприятия по созданию в общеобразовательных организациях , расположенных в сельской местности , условий для занятий физической культурой  и спортом за счёт средств федерального бюджета </t>
    </r>
  </si>
  <si>
    <r>
      <rPr>
        <b/>
        <sz val="11"/>
        <rFont val="Times New Roman"/>
        <family val="1"/>
        <charset val="204"/>
      </rPr>
      <t xml:space="preserve">Показатель 1 мероприятия 6 задачи 2 подпрограммы 4 </t>
    </r>
    <r>
      <rPr>
        <sz val="11"/>
        <rFont val="Times New Roman"/>
        <family val="1"/>
        <charset val="204"/>
      </rPr>
      <t>"Количество ОУ, расположенных в сельской местности, в которых был произведён ремонт спортивных залов"</t>
    </r>
  </si>
  <si>
    <r>
      <t xml:space="preserve">Показатель 1 мероприятия 6 задачи 1 подпрограммы 4 </t>
    </r>
    <r>
      <rPr>
        <sz val="11"/>
        <rFont val="Times New Roman"/>
        <family val="1"/>
        <charset val="204"/>
      </rPr>
      <t>"Количество приобретённого инвентаря и оборудования в ЗОЛ "Чайка"</t>
    </r>
  </si>
  <si>
    <r>
      <t>Показатель 1 мероприятия 7 задачи 1 подпрограммы 4</t>
    </r>
    <r>
      <rPr>
        <sz val="11"/>
        <rFont val="Times New Roman"/>
        <family val="1"/>
        <charset val="204"/>
      </rPr>
      <t xml:space="preserve"> "Охват детей организованными формами отдыха в каникулярное время в рамках муниципального задания (задания учредителя) местный бюджет"</t>
    </r>
  </si>
  <si>
    <r>
      <rPr>
        <b/>
        <sz val="11"/>
        <rFont val="Times New Roman"/>
        <family val="1"/>
        <charset val="204"/>
      </rPr>
      <t>Показатель 1 мероприятия 8 задачи 1 подпрограммы 4</t>
    </r>
    <r>
      <rPr>
        <sz val="11"/>
        <rFont val="Times New Roman"/>
        <family val="1"/>
        <charset val="204"/>
      </rPr>
      <t xml:space="preserve">  "Охват детей организованными формами отдыха в каникулярное время в рамках муниципального задания (задания учредителя) - ДШИ"</t>
    </r>
  </si>
  <si>
    <r>
      <t xml:space="preserve">Показатель 1 мероприятия 3 задачи 1 подпрограммы 4 </t>
    </r>
    <r>
      <rPr>
        <sz val="11"/>
        <rFont val="Times New Roman"/>
        <family val="1"/>
        <charset val="204"/>
      </rPr>
      <t>"Количество мероприятий, обеспечивающих бесперебойное функциониропание ЗОЛ "Чайка"</t>
    </r>
  </si>
  <si>
    <r>
      <t xml:space="preserve">Показатель 1 мероприятия 9 задачи 1 подпрограммы 4 </t>
    </r>
    <r>
      <rPr>
        <sz val="11"/>
        <rFont val="Times New Roman"/>
        <family val="1"/>
        <charset val="204"/>
      </rPr>
      <t>"Количество рабочих мест для  временной занятости несовершеннолетних  в каникулярное время"</t>
    </r>
  </si>
  <si>
    <t>862/100</t>
  </si>
  <si>
    <r>
      <t xml:space="preserve">Показатель 1 мероприятия 4 задачи 2 подпрограммы 4 </t>
    </r>
    <r>
      <rPr>
        <sz val="11"/>
        <rFont val="Times New Roman"/>
        <family val="1"/>
        <charset val="204"/>
      </rPr>
      <t>"Количество проведённых мероприятий с учащимися и подростками по профилактике безнадзорности и правонарушений"</t>
    </r>
  </si>
  <si>
    <r>
      <rPr>
        <b/>
        <sz val="11"/>
        <rFont val="Times New Roman"/>
        <family val="1"/>
        <charset val="204"/>
      </rPr>
      <t>Мероприятие 7 задачи 1 подпрограммы 1</t>
    </r>
    <r>
      <rPr>
        <sz val="11"/>
        <rFont val="Times New Roman"/>
        <family val="1"/>
        <charset val="204"/>
      </rPr>
      <t xml:space="preserve"> "Проведение мероприятий в муниципальных общеобразовательных организациях(учреждениях) и образовательных организациях (учреждениях) дополнительного образования за счет средств бюджета МО "Осташковский район":в т.ч  Средства депутатов Собрания депутатов МО "Осташковский район"</t>
    </r>
  </si>
  <si>
    <r>
      <rPr>
        <b/>
        <sz val="11"/>
        <rFont val="Times New Roman"/>
        <family val="1"/>
        <charset val="204"/>
      </rPr>
      <t xml:space="preserve">Показатель 1 мероприятия 6 задачи 2 подпрограммы 1 </t>
    </r>
    <r>
      <rPr>
        <sz val="11"/>
        <rFont val="Times New Roman"/>
        <family val="1"/>
        <charset val="204"/>
      </rPr>
      <t>"Фактическое выполнение работ по капитальному ремонту беговой дорожки"</t>
    </r>
  </si>
  <si>
    <r>
      <rPr>
        <b/>
        <sz val="11"/>
        <rFont val="Times New Roman"/>
        <family val="1"/>
        <charset val="204"/>
      </rPr>
      <t>Мероприятие 1 задачи 3 подпрограммы 1</t>
    </r>
    <r>
      <rPr>
        <sz val="11"/>
        <rFont val="Times New Roman"/>
        <family val="1"/>
        <charset val="204"/>
      </rPr>
      <t xml:space="preserve"> "Обеспечение подвоза обучающихся, проживающих в сельской местности, к месту обучения и обратно за счёт средств областного бюджета"</t>
    </r>
  </si>
  <si>
    <r>
      <t xml:space="preserve">Мероприятие 2 задачи 3 подпрограммы 1 </t>
    </r>
    <r>
      <rPr>
        <sz val="11"/>
        <rFont val="Times New Roman"/>
        <family val="1"/>
        <charset val="204"/>
      </rPr>
      <t>" Обеспечение подвоза обучающихся, проживающих в сельской местности, к месту обучения и обратно, оказание прочих транспортных услуг в рамках муниципального задания за счёт средств местного бюджета"</t>
    </r>
  </si>
  <si>
    <r>
      <t xml:space="preserve">Мероприятие 3 задачи 3 подпрограммы 1 </t>
    </r>
    <r>
      <rPr>
        <sz val="11"/>
        <rFont val="Times New Roman"/>
        <family val="1"/>
        <charset val="204"/>
      </rPr>
      <t>" Субсидия для приобретения автобуса"</t>
    </r>
  </si>
  <si>
    <r>
      <rPr>
        <b/>
        <sz val="11"/>
        <rFont val="Times New Roman"/>
        <family val="1"/>
        <charset val="204"/>
      </rPr>
      <t>Мероприятие 1 задачи 5 подпрограммы 1</t>
    </r>
    <r>
      <rPr>
        <sz val="11"/>
        <rFont val="Times New Roman"/>
        <family val="1"/>
        <charset val="204"/>
      </rPr>
      <t xml:space="preserve"> "Проведение мероприятий для детей и педагогов"</t>
    </r>
  </si>
  <si>
    <r>
      <rPr>
        <b/>
        <sz val="11"/>
        <rFont val="Times New Roman"/>
        <family val="1"/>
        <charset val="204"/>
      </rPr>
      <t>Показатель1 мероприятия 1 задачи 5 подпрограммы 1</t>
    </r>
    <r>
      <rPr>
        <sz val="11"/>
        <rFont val="Times New Roman"/>
        <family val="1"/>
        <charset val="204"/>
      </rPr>
      <t xml:space="preserve"> "Количество проведённых мероприятий для педагогов"</t>
    </r>
  </si>
  <si>
    <r>
      <rPr>
        <b/>
        <sz val="11"/>
        <rFont val="Times New Roman"/>
        <family val="1"/>
        <charset val="204"/>
      </rPr>
      <t>Показатель2 мероприятия 1 задачи 5 подпрограммы 1 "</t>
    </r>
    <r>
      <rPr>
        <sz val="11"/>
        <rFont val="Times New Roman"/>
        <family val="1"/>
        <charset val="204"/>
      </rPr>
      <t>Количество проведённых мероприятий для детей"</t>
    </r>
  </si>
  <si>
    <r>
      <rPr>
        <b/>
        <sz val="11"/>
        <rFont val="Times New Roman"/>
        <family val="1"/>
        <charset val="204"/>
      </rPr>
      <t>Показатель3 мероприятия 1 задачи 5 подпрограммы 1</t>
    </r>
    <r>
      <rPr>
        <sz val="11"/>
        <rFont val="Times New Roman"/>
        <family val="1"/>
        <charset val="204"/>
      </rPr>
      <t xml:space="preserve"> "Количество педагогов, принявших участие в мероприятиях"</t>
    </r>
  </si>
  <si>
    <r>
      <rPr>
        <b/>
        <sz val="11"/>
        <rFont val="Times New Roman"/>
        <family val="1"/>
        <charset val="204"/>
      </rPr>
      <t>Показатель 4 мероприятия 1 задачи 5 подпрограммы 1</t>
    </r>
    <r>
      <rPr>
        <sz val="11"/>
        <rFont val="Times New Roman"/>
        <family val="1"/>
        <charset val="204"/>
      </rPr>
      <t xml:space="preserve"> "Количество детей, принявших участие в мероприятиях"</t>
    </r>
  </si>
  <si>
    <r>
      <rPr>
        <b/>
        <sz val="11"/>
        <rFont val="Times New Roman"/>
        <family val="1"/>
        <charset val="204"/>
      </rPr>
      <t>Мероприятие 2  Задачи 5  подпрограммы 1</t>
    </r>
    <r>
      <rPr>
        <sz val="11"/>
        <rFont val="Times New Roman"/>
        <family val="1"/>
        <charset val="204"/>
      </rPr>
      <t xml:space="preserve"> "Обеспечение курсовой подготовки руководителей и педагогов образовательных организаций (учреждений),включая учреждения дополнительного образования  "</t>
    </r>
  </si>
  <si>
    <r>
      <rPr>
        <b/>
        <sz val="11"/>
        <rFont val="Times New Roman"/>
        <family val="1"/>
        <charset val="204"/>
      </rPr>
      <t xml:space="preserve">Показатель 1 мероприятия 2 задачи 5 подпрограммы 1 </t>
    </r>
    <r>
      <rPr>
        <sz val="11"/>
        <rFont val="Times New Roman"/>
        <family val="1"/>
        <charset val="204"/>
      </rPr>
      <t>"Число педагогических работников, прошедших курсы повышения квалификации и принявших участие в обучающих семинарах"</t>
    </r>
  </si>
  <si>
    <r>
      <rPr>
        <b/>
        <sz val="11"/>
        <rFont val="Times New Roman"/>
        <family val="1"/>
        <charset val="204"/>
      </rPr>
      <t xml:space="preserve">Показатель 1 мероприятия 2 задачи 1 подпрограммы 4 </t>
    </r>
    <r>
      <rPr>
        <sz val="11"/>
        <rFont val="Times New Roman"/>
        <family val="1"/>
        <charset val="204"/>
      </rPr>
      <t>"Количество контрактов по продаже путёвок МБУ "ЗОЛ "Чайка"</t>
    </r>
  </si>
  <si>
    <t>ед</t>
  </si>
  <si>
    <r>
      <rPr>
        <b/>
        <sz val="11"/>
        <rFont val="Times New Roman"/>
        <family val="1"/>
        <charset val="204"/>
      </rPr>
      <t xml:space="preserve">Административное мероприятие 2 задачи 1 подпрограммы 5 </t>
    </r>
    <r>
      <rPr>
        <sz val="11"/>
        <rFont val="Times New Roman"/>
        <family val="1"/>
        <charset val="204"/>
      </rPr>
      <t>"Организация работы инициативной группы, координирующей работу с одарёнными детьми в муниципальных образовательных учреждениях"</t>
    </r>
  </si>
  <si>
    <r>
      <t xml:space="preserve">Показатель 1 административного мероприятия 2 задачи 1 подпрограммы 5 </t>
    </r>
    <r>
      <rPr>
        <sz val="11"/>
        <rFont val="Times New Roman"/>
        <family val="1"/>
        <charset val="204"/>
      </rPr>
      <t>"Количество заседаний инициативной группы"</t>
    </r>
  </si>
  <si>
    <r>
      <t>Административное мероприятие 2 задачи 2 подпрограммы 5 "</t>
    </r>
    <r>
      <rPr>
        <sz val="11"/>
        <rFont val="Times New Roman"/>
        <family val="1"/>
        <charset val="204"/>
      </rPr>
      <t>Организация участия обучающихся образовательных учреждений в дистанционных мероприятиях и конкурсов всероссийских и международных центров развития одарённости"</t>
    </r>
  </si>
  <si>
    <r>
      <t xml:space="preserve">Показатель 1 административного мероприятия 2 задачи 2 подпрограммы 5 </t>
    </r>
    <r>
      <rPr>
        <sz val="11"/>
        <rFont val="Times New Roman"/>
        <family val="1"/>
        <charset val="204"/>
      </rPr>
      <t>"Количество участников дистанционных мероприятий и конкурсов"</t>
    </r>
  </si>
  <si>
    <t>Единица  измерения</t>
  </si>
  <si>
    <t>значение</t>
  </si>
  <si>
    <t>год  достижения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</si>
  <si>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</si>
  <si>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</si>
  <si>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</si>
  <si>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</si>
  <si>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</si>
  <si>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</si>
  <si>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</si>
  <si>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</si>
  <si>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</si>
  <si>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</si>
  <si>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</si>
  <si>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</si>
  <si>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</si>
  <si>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</si>
  <si>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</si>
  <si>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</si>
  <si>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</si>
  <si>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</si>
  <si>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</si>
  <si>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</si>
  <si>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</si>
  <si>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(наименование муниципальной  программы)</t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</si>
  <si>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</si>
  <si>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</si>
  <si>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r>
      <rPr>
        <b/>
        <sz val="11"/>
        <rFont val="Times New Roman"/>
        <family val="1"/>
        <charset val="204"/>
      </rPr>
      <t xml:space="preserve">Показатель 1 мероприятия 3 задачи 1 подпрограммы 3 </t>
    </r>
    <r>
      <rPr>
        <sz val="11"/>
        <rFont val="Times New Roman"/>
        <family val="1"/>
        <charset val="204"/>
      </rPr>
      <t>"Количество образовательных организаций (учреждений) дополнительного  образования, в которых проведены мероприятия по материально-техническому обеспечению пожарной безопасности"</t>
    </r>
  </si>
  <si>
    <r>
      <rPr>
        <b/>
        <sz val="12"/>
        <color indexed="8"/>
        <rFont val="Times New Roman"/>
        <family val="1"/>
        <charset val="204"/>
      </rPr>
      <t>Показатель 2 задачи 2 подпрограммы 3</t>
    </r>
    <r>
      <rPr>
        <sz val="12"/>
        <color indexed="8"/>
        <rFont val="Times New Roman"/>
        <family val="1"/>
        <charset val="204"/>
      </rPr>
      <t xml:space="preserve"> "Доля образовательных учреждений МО «Осташковский район», оснащённых современными средствами антитеррористической защищённости"</t>
    </r>
  </si>
  <si>
    <r>
      <rPr>
        <b/>
        <sz val="12"/>
        <color indexed="8"/>
        <rFont val="Times New Roman"/>
        <family val="1"/>
        <charset val="204"/>
      </rPr>
      <t>Показатель 1 задачи 2 подпрограммы 3 "</t>
    </r>
    <r>
      <rPr>
        <sz val="12"/>
        <color indexed="8"/>
        <rFont val="Times New Roman"/>
        <family val="1"/>
        <charset val="204"/>
      </rPr>
      <t>Количество образовательных учреждений МО «Осташковский район», в которых проводились проверки по вопросам антитеррористической безопасности"</t>
    </r>
  </si>
  <si>
    <r>
      <rPr>
        <b/>
        <sz val="11"/>
        <rFont val="Times New Roman"/>
        <family val="1"/>
        <charset val="204"/>
      </rPr>
      <t>Мероприятие 1 задачи 2 подпрограммы 3</t>
    </r>
    <r>
      <rPr>
        <sz val="11"/>
        <rFont val="Times New Roman"/>
        <family val="1"/>
        <charset val="204"/>
      </rPr>
      <t xml:space="preserve"> "Материально техническое обеспечение антитеррористической безопасности в образовательных организациях(учреждениях)дополнительного образования</t>
    </r>
  </si>
  <si>
    <r>
      <rPr>
        <b/>
        <sz val="11"/>
        <rFont val="Times New Roman"/>
        <family val="1"/>
        <charset val="204"/>
      </rPr>
      <t>Показатель 1 мероприятия 1 задачи 2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организаций(учреждений)дополнительного образования, оборудованных системами видеонаблюдения"</t>
    </r>
  </si>
  <si>
    <r>
      <t xml:space="preserve">Мероприятие 2 задачи 2 подпрограммы 3 </t>
    </r>
    <r>
      <rPr>
        <sz val="11"/>
        <rFont val="Times New Roman"/>
        <family val="1"/>
        <charset val="204"/>
      </rPr>
      <t>"Материально техническое обеспечение антитеррористической безопасности в образовательных организациях(учреждениях) общего образования"</t>
    </r>
  </si>
  <si>
    <r>
      <rPr>
        <b/>
        <sz val="11"/>
        <rFont val="Times New Roman"/>
        <family val="1"/>
        <charset val="204"/>
      </rPr>
      <t>Показатель 1 мероприятия 2 задачи 2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 общего образования, оборудованных системами видеонаблюдения"</t>
    </r>
  </si>
  <si>
    <r>
      <rPr>
        <b/>
        <sz val="11"/>
        <rFont val="Times New Roman"/>
        <family val="1"/>
        <charset val="204"/>
      </rPr>
      <t xml:space="preserve"> Мероприятие 3 задачи 2 подпрограммы 3 </t>
    </r>
    <r>
      <rPr>
        <sz val="11"/>
        <rFont val="Times New Roman"/>
        <family val="1"/>
        <charset val="204"/>
      </rPr>
      <t>"Материально техническое обеспечение антитеррористической безопасности в образовательных организациях(учреждениях)дошкольного образования</t>
    </r>
  </si>
  <si>
    <r>
      <rPr>
        <b/>
        <sz val="11"/>
        <rFont val="Times New Roman"/>
        <family val="1"/>
        <charset val="204"/>
      </rPr>
      <t>Показатель 1 мероприятия 3 задачи 2 подпрограммы 3</t>
    </r>
    <r>
      <rPr>
        <sz val="11"/>
        <rFont val="Times New Roman"/>
        <family val="1"/>
        <charset val="204"/>
      </rPr>
      <t xml:space="preserve"> "Количество образовательных организаций(учреждений) дошкольного  образования, оборудованных системами видеонаблюдения"</t>
    </r>
  </si>
  <si>
    <t>Приложение 1</t>
  </si>
  <si>
    <r>
      <t xml:space="preserve">Показатель 8 задачи1 подпрограммы 1 </t>
    </r>
    <r>
      <rPr>
        <sz val="11"/>
        <rFont val="Times New Roman"/>
        <family val="1"/>
        <charset val="204"/>
      </rPr>
      <t>"Охват детей программами дополнительного образования в образовательных организациях (учреждениях) дополнительного образования"</t>
    </r>
  </si>
  <si>
    <r>
      <rPr>
        <b/>
        <sz val="11"/>
        <rFont val="Times New Roman"/>
        <family val="1"/>
        <charset val="204"/>
      </rPr>
      <t>Показатель 3 мероприятия 4  задачи 1 подпрограммы 1</t>
    </r>
    <r>
      <rPr>
        <sz val="11"/>
        <rFont val="Times New Roman"/>
        <family val="1"/>
        <charset val="204"/>
      </rPr>
      <t xml:space="preserve"> "Средняя наполняемость классов в общеобразовательных организациях (учреждениях), расположенных в городской местности, в пределах норм, установленных санитарно-эпидемиологическими правилами и нормативами"</t>
    </r>
  </si>
  <si>
    <r>
      <rPr>
        <b/>
        <sz val="11"/>
        <rFont val="Times New Roman"/>
        <family val="1"/>
        <charset val="204"/>
      </rPr>
      <t>Показатель 4 мероприятия 4   задачи 1 подпрограммы 1</t>
    </r>
    <r>
      <rPr>
        <sz val="11"/>
        <rFont val="Times New Roman"/>
        <family val="1"/>
        <charset val="204"/>
      </rPr>
      <t>"Средняя наполняемость классов в общеобразовательных организациях (учреждениях), расположенных в сельской  местности, в пределах норм, установленных санитарно-эпидемиологическими правилами и нормативами"</t>
    </r>
  </si>
  <si>
    <r>
      <rPr>
        <b/>
        <sz val="11"/>
        <rFont val="Times New Roman"/>
        <family val="1"/>
        <charset val="204"/>
      </rPr>
      <t xml:space="preserve">Показатель 1 мероприятия 6 задачи 1 подпрограммы 1 </t>
    </r>
    <r>
      <rPr>
        <sz val="11"/>
        <rFont val="Times New Roman"/>
        <family val="1"/>
        <charset val="204"/>
      </rPr>
      <t>"Количество общеобразовательных организаций (учреждений) , в которых проведены мероприятия  по укреплению материально-технической базы"</t>
    </r>
  </si>
  <si>
    <r>
      <rPr>
        <b/>
        <sz val="11"/>
        <rFont val="Times New Roman"/>
        <family val="1"/>
        <charset val="204"/>
      </rPr>
      <t>Показатель 4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имеющих все виды благоустройства"</t>
    </r>
  </si>
  <si>
    <r>
      <rPr>
        <b/>
        <sz val="11"/>
        <rFont val="Times New Roman"/>
        <family val="1"/>
        <charset val="204"/>
      </rPr>
      <t>Мероприятие 5 задачи 2 подпрограммы 1</t>
    </r>
    <r>
      <rPr>
        <sz val="11"/>
        <rFont val="Times New Roman"/>
        <family val="1"/>
        <charset val="204"/>
      </rPr>
      <t xml:space="preserve"> "Укрепление материально-технической базы муниципальных образовательных организаций (учреждений) дополнительного образования"</t>
    </r>
  </si>
  <si>
    <r>
      <t>Мероприятие 6 задачи 1 подпрограммы 1"</t>
    </r>
    <r>
      <rPr>
        <sz val="11"/>
        <rFont val="Times New Roman"/>
        <family val="1"/>
        <charset val="204"/>
      </rPr>
      <t>Укрепление материально-технической базы муниципальных общеобразовательных организаций (учреждений) начального общего, основного общего, среднего общего образования", в т.ч. Средства депутатов МО "Осташковский район"</t>
    </r>
  </si>
  <si>
    <r>
      <t xml:space="preserve">Показатель 1 мероприятия 7 задачи 1 подпрограммы 1 </t>
    </r>
    <r>
      <rPr>
        <sz val="11"/>
        <rFont val="Times New Roman"/>
        <family val="1"/>
        <charset val="204"/>
      </rPr>
      <t>«Количество мероприятий в муниципальных общеобразовательных организациях (учреждениях) и оргагнизациях (учреждениях) дополнительного образования проведённых за счёт средств бюджета МО «Осташковский район», в т.ч. Средства депутатов Собрания депутатов МО «Осташковский район»</t>
    </r>
  </si>
  <si>
    <r>
      <rPr>
        <b/>
        <sz val="11"/>
        <rFont val="Times New Roman"/>
        <family val="1"/>
        <charset val="204"/>
      </rPr>
      <t>Показатель 2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имеющих все виды благоустройства"</t>
    </r>
  </si>
  <si>
    <r>
      <rPr>
        <b/>
        <sz val="11"/>
        <rFont val="Times New Roman"/>
        <family val="1"/>
        <charset val="204"/>
      </rPr>
      <t>Показатель 3 задачи 2 подпрограммы 1</t>
    </r>
    <r>
      <rPr>
        <sz val="11"/>
        <rFont val="Times New Roman"/>
        <family val="1"/>
        <charset val="204"/>
      </rPr>
      <t xml:space="preserve"> "Количество учащихся, приходящихся на 1 учителя в общеобразовательных организациях (учреждениях)" город, село</t>
    </r>
  </si>
  <si>
    <r>
      <rPr>
        <b/>
        <sz val="11"/>
        <rFont val="Times New Roman"/>
        <family val="1"/>
        <charset val="204"/>
      </rPr>
      <t>Показатель 5 задачи 2 подпрограммы 1</t>
    </r>
    <r>
      <rPr>
        <sz val="11"/>
        <rFont val="Times New Roman"/>
        <family val="1"/>
        <charset val="204"/>
      </rPr>
      <t xml:space="preserve"> "Количество компьютеров, приходящихся на 100 человек обучающихся"</t>
    </r>
  </si>
  <si>
    <r>
      <rPr>
        <b/>
        <sz val="11"/>
        <rFont val="Times New Roman"/>
        <family val="1"/>
        <charset val="204"/>
      </rPr>
      <t>Показатель 6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участвующих в сетевом взаимодействии МБОУ с целью предоставления качественных образовательных услуг"</t>
    </r>
  </si>
  <si>
    <r>
      <rPr>
        <b/>
        <sz val="11"/>
        <rFont val="Times New Roman"/>
        <family val="1"/>
        <charset val="204"/>
      </rPr>
      <t>Показатель 7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являющихся базовыми школами, имеющими планы работы центров методической помощи"</t>
    </r>
  </si>
  <si>
    <r>
      <rPr>
        <b/>
        <sz val="11"/>
        <rFont val="Times New Roman"/>
        <family val="1"/>
        <charset val="204"/>
      </rPr>
      <t>Показатель 8 задачи 2 подпрограммы 1</t>
    </r>
    <r>
      <rPr>
        <sz val="11"/>
        <rFont val="Times New Roman"/>
        <family val="1"/>
        <charset val="204"/>
      </rPr>
      <t xml:space="preserve"> "Количество общеобразовательных организаций (учреждений), являющихся базовыми школами"</t>
    </r>
  </si>
  <si>
    <r>
      <t xml:space="preserve">Показатель 1 мероприятия 3 задачи 3 подпрограммы 1 </t>
    </r>
    <r>
      <rPr>
        <sz val="11"/>
        <rFont val="Times New Roman"/>
        <family val="1"/>
        <charset val="204"/>
      </rPr>
      <t>"Количество приобретённых автобусов"</t>
    </r>
  </si>
  <si>
    <r>
      <rPr>
        <b/>
        <sz val="11"/>
        <rFont val="Times New Roman"/>
        <family val="1"/>
        <charset val="204"/>
      </rPr>
      <t>Мероприятие 1 задачи 4 подпрограммы 1</t>
    </r>
    <r>
      <rPr>
        <sz val="11"/>
        <rFont val="Times New Roman"/>
        <family val="1"/>
        <charset val="204"/>
      </rPr>
      <t xml:space="preserve"> "Организация обеспечения учащихся начальных классов общеобразовательных организаций (учреждений) горячим питанием" за счёт средств местного бюджета"</t>
    </r>
  </si>
  <si>
    <t>код целевой статьи расхода бюджета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</si>
  <si>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</si>
  <si>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</si>
  <si>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</si>
  <si>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</si>
  <si>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</si>
  <si>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</si>
  <si>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</si>
  <si>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</si>
  <si>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4.Мероприятие -мероприятие подпрограммы или административное мероприятие подпрограммы;</t>
  </si>
  <si>
    <t>3. Задача- задача подпрограммы;</t>
  </si>
  <si>
    <t>2. Подпрограмма  - подпрограмма муниципальной  программы  муниципального образовавания Тверской области ;</t>
  </si>
  <si>
    <t>1.Программа - муниципальная  программа муниципального образования Тверской области;</t>
  </si>
  <si>
    <t>5. Показатель- показатель цели программы (показатель мероприятия подпрограммы,показатель административного мероприятия подпрограммы);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</si>
  <si>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"Обеспечение позитивной социализации и учебной успешности каждого ребёнка с учётом изменения культурной, социальной и технологической среды"</t>
    </r>
  </si>
  <si>
    <r>
      <t>Показатель 1 мероприятий 2 задачи 3 подпрограммы 1</t>
    </r>
    <r>
      <rPr>
        <sz val="11"/>
        <rFont val="Times New Roman"/>
        <family val="1"/>
        <charset val="204"/>
      </rPr>
      <t>"Количество действующих автобусных маршрутов подвоза обучающихся, проживающих в сельской местности, к месту обучения и обратно"</t>
    </r>
  </si>
  <si>
    <r>
      <t>Показатель 2 мероприятий  2 задачи 3 подпрограммы 1</t>
    </r>
    <r>
      <rPr>
        <sz val="11"/>
        <rFont val="Times New Roman"/>
        <family val="1"/>
        <charset val="204"/>
      </rPr>
      <t>"Количество  обучающихся, проживающих в сельской местности, обеспеченных подвозом к месту обучения и обратно"</t>
    </r>
  </si>
  <si>
    <r>
      <rPr>
        <b/>
        <sz val="11"/>
        <rFont val="Times New Roman"/>
        <family val="1"/>
        <charset val="204"/>
      </rPr>
      <t xml:space="preserve">Показатель 1 мероприятия 2 задачи 1 подпрограммы 3 </t>
    </r>
    <r>
      <rPr>
        <sz val="11"/>
        <rFont val="Times New Roman"/>
        <family val="1"/>
        <charset val="204"/>
      </rPr>
      <t>"Количество образовательных организаций (учреждений) дошкольного образования, в которых проведены мероприятия по материально-техническому обеспечению пожарной безопасности"</t>
    </r>
  </si>
  <si>
    <t>Расходы по центральному аппарату органов местного самоуправления МО "Осташковский район"</t>
  </si>
  <si>
    <t>Расходы  по содержанию МКОУ "Осташковский методический кабинет в системе дополнительного педагогического образования"</t>
  </si>
  <si>
    <t>Расходы местного бюджета за счет средств целевых межбюджетных трансфертов из областного бюджета</t>
  </si>
  <si>
    <t>С</t>
  </si>
  <si>
    <t>Д</t>
  </si>
  <si>
    <t>Т</t>
  </si>
  <si>
    <t>Расходы бюджета МО "Осташковский район" за счет средств местного бюджета(МКУ Централизованная бухгалтерия)</t>
  </si>
  <si>
    <t>Б</t>
  </si>
  <si>
    <t>Обеспечение деятельности образовательных организаций (учреждений), реализующих программы начального общего, основного общего, среднего общего образования  по оказанию услуг качественного образования в рамках выполнения муниципального задания (за исключением образовательного процесса)</t>
  </si>
  <si>
    <t>Г</t>
  </si>
  <si>
    <t>В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</si>
  <si>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</si>
  <si>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</si>
  <si>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1  "Обеспечение позитивной социализации и учебной успешности каждого ребёнка с учётом изменения культурной, социальной и технологической среды"</t>
    </r>
  </si>
  <si>
    <r>
      <rPr>
        <b/>
        <sz val="11"/>
        <rFont val="Times New Roman"/>
        <family val="1"/>
        <charset val="204"/>
      </rPr>
      <t>Показатель цели программы 1</t>
    </r>
    <r>
      <rPr>
        <sz val="11"/>
        <rFont val="Times New Roman"/>
        <family val="1"/>
        <charset val="204"/>
      </rPr>
      <t xml:space="preserve"> "Удовлетворённость населения МО "Осташковский район" качеством образовательных услуг и их доступностью"</t>
    </r>
  </si>
  <si>
    <r>
      <rPr>
        <b/>
        <sz val="11"/>
        <rFont val="Times New Roman"/>
        <family val="1"/>
        <charset val="204"/>
      </rPr>
      <t>Показатель цели программы  2</t>
    </r>
    <r>
      <rPr>
        <sz val="11"/>
        <rFont val="Times New Roman"/>
        <family val="1"/>
        <charset val="204"/>
      </rPr>
      <t xml:space="preserve">  "Охват программами дошкольного образования детей в возрасте 0-7 лет"</t>
    </r>
  </si>
  <si>
    <r>
      <rPr>
        <b/>
        <sz val="11"/>
        <rFont val="Times New Roman"/>
        <family val="1"/>
        <charset val="204"/>
      </rPr>
      <t>Показатель цели программы 3</t>
    </r>
    <r>
      <rPr>
        <sz val="11"/>
        <rFont val="Times New Roman"/>
        <family val="1"/>
        <charset val="204"/>
      </rPr>
      <t xml:space="preserve"> "Доля выпускников государственных муниципальных общеобразовательных организаций (учреждений), получивших аттестат о среднем (полном) образовании"</t>
    </r>
  </si>
  <si>
    <r>
      <rPr>
        <b/>
        <sz val="11"/>
        <rFont val="Times New Roman"/>
        <family val="1"/>
        <charset val="204"/>
      </rPr>
      <t>Показатель цели программы 4</t>
    </r>
    <r>
      <rPr>
        <sz val="11"/>
        <rFont val="Times New Roman"/>
        <family val="1"/>
        <charset val="204"/>
      </rPr>
      <t xml:space="preserve"> "Доля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возраста"</t>
    </r>
  </si>
  <si>
    <r>
      <rPr>
        <b/>
        <sz val="11"/>
        <rFont val="Times New Roman"/>
        <family val="1"/>
        <charset val="204"/>
      </rPr>
      <t>Показатель цели программы 5</t>
    </r>
    <r>
      <rPr>
        <sz val="11"/>
        <rFont val="Times New Roman"/>
        <family val="1"/>
        <charset val="204"/>
      </rPr>
      <t xml:space="preserve"> "Доля расходов бюджета МО "Осташковский район" на образование"</t>
    </r>
  </si>
  <si>
    <r>
      <rPr>
        <b/>
        <sz val="11"/>
        <rFont val="Times New Roman"/>
        <family val="1"/>
        <charset val="204"/>
      </rPr>
      <t>Показатель цели программы 6</t>
    </r>
    <r>
      <rPr>
        <sz val="11"/>
        <rFont val="Times New Roman"/>
        <family val="1"/>
        <charset val="204"/>
      </rPr>
      <t xml:space="preserve"> "Доля руководителей и педагогов образовательных организаций (учреждений), прошедших повышение квалификации"</t>
    </r>
  </si>
  <si>
    <r>
      <rPr>
        <b/>
        <sz val="11"/>
        <rFont val="Times New Roman"/>
        <family val="1"/>
        <charset val="204"/>
      </rPr>
      <t>Показатель цели программы 7</t>
    </r>
    <r>
      <rPr>
        <sz val="11"/>
        <rFont val="Times New Roman"/>
        <family val="1"/>
        <charset val="204"/>
      </rPr>
      <t xml:space="preserve"> "Количество инновационных программ и проектов, реализуемых с участием образовательной отрасли МО "Осташковский район"</t>
    </r>
  </si>
  <si>
    <r>
      <rPr>
        <b/>
        <sz val="11"/>
        <rFont val="Times New Roman"/>
        <family val="1"/>
        <charset val="204"/>
      </rPr>
      <t>Показатель 2  задачи 1 подпрограммы 1</t>
    </r>
    <r>
      <rPr>
        <sz val="11"/>
        <rFont val="Times New Roman"/>
        <family val="1"/>
        <charset val="204"/>
      </rPr>
      <t xml:space="preserve"> "Доля школьников, обучающихся по ФГОС, в общей численности школьников"</t>
    </r>
  </si>
  <si>
    <r>
      <rPr>
        <b/>
        <sz val="11"/>
        <rFont val="Times New Roman"/>
        <family val="1"/>
        <charset val="204"/>
      </rPr>
      <t>Показатель 4  задачи 1 подпрограммы 1</t>
    </r>
    <r>
      <rPr>
        <sz val="11"/>
        <rFont val="Times New Roman"/>
        <family val="1"/>
        <charset val="204"/>
      </rPr>
      <t xml:space="preserve"> "Доля расходов бюджета МО "Осташковский район" на общее образование в объёме расходов бюджета МО "Осташковский район" на отрасль "Образование"</t>
    </r>
  </si>
  <si>
    <r>
      <rPr>
        <b/>
        <sz val="11"/>
        <rFont val="Times New Roman"/>
        <family val="1"/>
        <charset val="204"/>
      </rPr>
      <t>Показатель 5  задачи 1 подпрограммы 1</t>
    </r>
    <r>
      <rPr>
        <sz val="11"/>
        <rFont val="Times New Roman"/>
        <family val="1"/>
        <charset val="204"/>
      </rPr>
      <t xml:space="preserve"> "Доля обучающихся 11 (12) классов, получивших аттестат о среднем общем образовании"</t>
    </r>
  </si>
  <si>
    <r>
      <rPr>
        <b/>
        <sz val="11"/>
        <rFont val="Times New Roman"/>
        <family val="1"/>
        <charset val="204"/>
      </rPr>
      <t>Показатель 6  задачи 1 подпрограммы 1</t>
    </r>
    <r>
      <rPr>
        <sz val="11"/>
        <rFont val="Times New Roman"/>
        <family val="1"/>
        <charset val="204"/>
      </rPr>
      <t xml:space="preserve"> "Доля обучающихся 9 классов, получивших аттестат об основном общем образовании"</t>
    </r>
  </si>
  <si>
    <r>
      <rPr>
        <b/>
        <sz val="11"/>
        <rFont val="Times New Roman"/>
        <family val="1"/>
        <charset val="204"/>
      </rPr>
      <t>Административное мероприятие 1 задачи 3 подпрограммы 1</t>
    </r>
    <r>
      <rPr>
        <sz val="11"/>
        <rFont val="Times New Roman"/>
        <family val="1"/>
        <charset val="204"/>
      </rPr>
      <t xml:space="preserve"> "Организационно-методическое сопровождение процессов обеспечения доступности общего образования"</t>
    </r>
  </si>
  <si>
    <t>Основные результаты реализации муниципальной программы в отчётном финансовом году:</t>
  </si>
  <si>
    <t>Индекс достижения плановых значений показателей муниципальной программы:</t>
  </si>
  <si>
    <t>_______________________________</t>
  </si>
  <si>
    <t>Индекс освоения бюджетных средств, выделенных на реализацию муниципальной программы:</t>
  </si>
  <si>
    <t>Критерий эффективности реализации муниципальной программы:</t>
  </si>
  <si>
    <t>(подпись)</t>
  </si>
  <si>
    <t>(инициалы, фамилия)</t>
  </si>
  <si>
    <t xml:space="preserve">                                                                                                                                 ________________</t>
  </si>
  <si>
    <t>___________________________________________________________________________________________</t>
  </si>
  <si>
    <t>(наименование должности руководителя главного администратора (администратора) программы)</t>
  </si>
  <si>
    <t>2015 г.</t>
  </si>
  <si>
    <t>2016 г.</t>
  </si>
  <si>
    <t>Характеристика   муниципальной   программы  муниципального образования  «Осташковский район» Тверской области</t>
  </si>
  <si>
    <t>Приложение  2</t>
  </si>
  <si>
    <r>
      <rPr>
        <b/>
        <sz val="11"/>
        <rFont val="Times New Roman"/>
        <family val="1"/>
        <charset val="204"/>
      </rPr>
      <t>Показатель 1  задачи 1 подпрограммы 1</t>
    </r>
    <r>
      <rPr>
        <sz val="11"/>
        <rFont val="Times New Roman"/>
        <family val="1"/>
        <charset val="204"/>
      </rPr>
      <t xml:space="preserve"> "Охват детей программами общего образования в общеобразовательных учреждениях"</t>
    </r>
  </si>
  <si>
    <r>
      <rPr>
        <b/>
        <sz val="11"/>
        <rFont val="Times New Roman"/>
        <family val="1"/>
        <charset val="204"/>
      </rPr>
      <t>Показатель 7  задачи 1 подпрограммы 1</t>
    </r>
    <r>
      <rPr>
        <sz val="11"/>
        <rFont val="Times New Roman"/>
        <family val="1"/>
        <charset val="204"/>
      </rPr>
      <t xml:space="preserve"> "Доля учреждений полностью укомплектованных педагогическими кадрами"</t>
    </r>
  </si>
  <si>
    <r>
      <rPr>
        <b/>
        <sz val="11"/>
        <rFont val="Times New Roman"/>
        <family val="1"/>
        <charset val="204"/>
      </rPr>
      <t>Показатель 2  задачи 2 подпрограммы 1</t>
    </r>
    <r>
      <rPr>
        <sz val="11"/>
        <rFont val="Times New Roman"/>
        <family val="1"/>
        <charset val="204"/>
      </rPr>
      <t xml:space="preserve"> "</t>
    </r>
    <r>
      <rPr>
        <sz val="12"/>
        <rFont val="Times New Roman"/>
        <family val="1"/>
        <charset val="204"/>
      </rPr>
      <t>Средняя наполняемость классов в образовательных учреждениях, расположенных в городской местности, в пределах норм, установленных санитарно-эпидемиологическими правилами и нормативами"</t>
    </r>
  </si>
  <si>
    <r>
      <rPr>
        <b/>
        <sz val="11"/>
        <rFont val="Times New Roman"/>
        <family val="1"/>
        <charset val="204"/>
      </rPr>
      <t>Показатель 6 задачи 2 подпрограммы 1</t>
    </r>
    <r>
      <rPr>
        <sz val="11"/>
        <rFont val="Times New Roman"/>
        <family val="1"/>
        <charset val="204"/>
      </rPr>
      <t xml:space="preserve"> "Количество компьютеров, приходящихся на 100 человек обучающихся"</t>
    </r>
  </si>
  <si>
    <r>
      <rPr>
        <b/>
        <sz val="11"/>
        <rFont val="Times New Roman"/>
        <family val="1"/>
        <charset val="204"/>
      </rPr>
      <t>Мероприятие 1 задачи 2 подпрограммы 1</t>
    </r>
    <r>
      <rPr>
        <sz val="11"/>
        <rFont val="Times New Roman"/>
        <family val="1"/>
        <charset val="204"/>
      </rPr>
      <t xml:space="preserve"> "Содействие муниципальным образовательным организациям (учрерждениям) в проведении капитального и текущего ремрнта зданий и помещений, находящихся в муниципальной собственности, используемых для предоставления услуг начального общего, основного общего, среднего общего образования"</t>
    </r>
  </si>
  <si>
    <r>
      <rPr>
        <b/>
        <sz val="11"/>
        <rFont val="Times New Roman"/>
        <family val="1"/>
        <charset val="204"/>
      </rPr>
      <t>Показатель 2 задачи 3 подпрограммы 1</t>
    </r>
    <r>
      <rPr>
        <sz val="11"/>
        <rFont val="Times New Roman"/>
        <family val="1"/>
        <charset val="204"/>
      </rPr>
      <t xml:space="preserve"> "Доля школьников, обучающихся в базовых МБОУ от общего количества обучающихся"</t>
    </r>
  </si>
  <si>
    <r>
      <t xml:space="preserve">Показатель 3 задача 3 подпрограммы 1 </t>
    </r>
    <r>
      <rPr>
        <sz val="11"/>
        <rFont val="Times New Roman"/>
        <family val="1"/>
        <charset val="204"/>
      </rPr>
      <t>" Количество детей-инвалидов, которые получают дистанционное образование"</t>
    </r>
  </si>
  <si>
    <r>
      <t>Показатель 4 задача 3 подпрограммы 1</t>
    </r>
    <r>
      <rPr>
        <sz val="11"/>
        <rFont val="Times New Roman"/>
        <family val="1"/>
        <charset val="204"/>
      </rPr>
      <t xml:space="preserve"> " Количество педагогических работников, прошедших обучение для дистанционного обучения детей-инвалидов"</t>
    </r>
    <r>
      <rPr>
        <b/>
        <sz val="11"/>
        <rFont val="Times New Roman"/>
        <family val="1"/>
        <charset val="204"/>
      </rPr>
      <t xml:space="preserve"> </t>
    </r>
  </si>
  <si>
    <r>
      <t xml:space="preserve">Показатель 5 задачи 3 подпрограммы 1 </t>
    </r>
    <r>
      <rPr>
        <sz val="11"/>
        <rFont val="Times New Roman"/>
        <family val="1"/>
        <charset val="204"/>
      </rPr>
      <t>" Количество школ-участников программы "Доступная среда"</t>
    </r>
  </si>
  <si>
    <r>
      <t>З</t>
    </r>
    <r>
      <rPr>
        <b/>
        <sz val="11"/>
        <rFont val="Times New Roman"/>
        <family val="1"/>
        <charset val="204"/>
      </rPr>
      <t>адача 4 подпрограммы 1</t>
    </r>
    <r>
      <rPr>
        <sz val="11"/>
        <rFont val="Times New Roman"/>
        <family val="1"/>
        <charset val="204"/>
      </rPr>
      <t xml:space="preserve"> "Обеспечение комплексной деятельности по сохранению и укреплению здоровья школьников, формированию основ здорового образа жизни"</t>
    </r>
  </si>
  <si>
    <r>
      <rPr>
        <b/>
        <sz val="11"/>
        <rFont val="Times New Roman"/>
        <family val="1"/>
        <charset val="204"/>
      </rPr>
      <t>Показатель 1 задачи 4 подпрограммы 1</t>
    </r>
    <r>
      <rPr>
        <sz val="11"/>
        <rFont val="Times New Roman"/>
        <family val="1"/>
        <charset val="204"/>
      </rPr>
      <t xml:space="preserve"> "Количество кабинетов здоровья в образовательных учреждениях (организациях) МО "Осташковский район""</t>
    </r>
  </si>
  <si>
    <r>
      <rPr>
        <b/>
        <sz val="11"/>
        <rFont val="Times New Roman"/>
        <family val="1"/>
        <charset val="204"/>
      </rPr>
      <t>Показатель 2 задачи 4 подпрограммы 1</t>
    </r>
    <r>
      <rPr>
        <sz val="11"/>
        <rFont val="Times New Roman"/>
        <family val="1"/>
        <charset val="204"/>
      </rPr>
      <t xml:space="preserve"> "Доля обучающихся охваченных деятельностью школьных кабинетов здоровья"</t>
    </r>
  </si>
  <si>
    <r>
      <rPr>
        <b/>
        <sz val="11"/>
        <rFont val="Times New Roman"/>
        <family val="1"/>
        <charset val="204"/>
      </rPr>
      <t>Показатель 3 задачи 4 подпрограммы 1</t>
    </r>
    <r>
      <rPr>
        <sz val="11"/>
        <rFont val="Times New Roman"/>
        <family val="1"/>
        <charset val="204"/>
      </rPr>
      <t xml:space="preserve"> "Доля обучающихся охваченных горячим питанием"</t>
    </r>
  </si>
  <si>
    <r>
      <rPr>
        <b/>
        <sz val="11"/>
        <rFont val="Times New Roman"/>
        <family val="1"/>
        <charset val="204"/>
      </rPr>
      <t>Показатель 4 задачи 4 подпрограммы 1</t>
    </r>
    <r>
      <rPr>
        <sz val="11"/>
        <rFont val="Times New Roman"/>
        <family val="1"/>
        <charset val="204"/>
      </rPr>
      <t xml:space="preserve"> "Количество школ-участников проекта "Школьный спорт"</t>
    </r>
  </si>
  <si>
    <r>
      <rPr>
        <b/>
        <sz val="11"/>
        <rFont val="Times New Roman"/>
        <family val="1"/>
        <charset val="204"/>
      </rPr>
      <t>Показатель 5 задачи 4 подпрограммы 1</t>
    </r>
    <r>
      <rPr>
        <sz val="11"/>
        <rFont val="Times New Roman"/>
        <family val="1"/>
        <charset val="204"/>
      </rPr>
      <t xml:space="preserve"> "Доля обучающихся, охваченных проектом "Школьный спорт"</t>
    </r>
  </si>
  <si>
    <r>
      <rPr>
        <b/>
        <sz val="11"/>
        <rFont val="Times New Roman"/>
        <family val="1"/>
        <charset val="204"/>
      </rPr>
      <t>Мероприятие 2 задачи 4 подпрограммы 1</t>
    </r>
    <r>
      <rPr>
        <sz val="11"/>
        <rFont val="Times New Roman"/>
        <family val="1"/>
        <charset val="204"/>
      </rPr>
      <t xml:space="preserve"> "Организация обеспечения горячим питанием отдельных категорий учащихся"</t>
    </r>
  </si>
  <si>
    <r>
      <rPr>
        <b/>
        <sz val="11"/>
        <rFont val="Times New Roman"/>
        <family val="1"/>
        <charset val="204"/>
      </rPr>
      <t>Мероприятие 3 задачи 4 подпрограммы 1</t>
    </r>
    <r>
      <rPr>
        <sz val="11"/>
        <rFont val="Times New Roman"/>
        <family val="1"/>
        <charset val="204"/>
      </rPr>
      <t xml:space="preserve"> "Обеспечение деятельности по подвозу питания"</t>
    </r>
  </si>
  <si>
    <r>
      <rPr>
        <b/>
        <sz val="11"/>
        <rFont val="Times New Roman"/>
        <family val="1"/>
        <charset val="204"/>
      </rPr>
      <t>Показатель 1 задачи 5 подпрограммы 1</t>
    </r>
    <r>
      <rPr>
        <sz val="11"/>
        <rFont val="Times New Roman"/>
        <family val="1"/>
        <charset val="204"/>
      </rPr>
      <t xml:space="preserve"> "Доля выпускников, сдавших единый государственный экзамен (далее ЕГЭ) по русскому языку на 80 баллов и более, к численности выпускников, участвовавших в ЕГЭ по русскому языку"</t>
    </r>
  </si>
  <si>
    <r>
      <rPr>
        <b/>
        <sz val="11"/>
        <rFont val="Times New Roman"/>
        <family val="1"/>
        <charset val="204"/>
      </rPr>
      <t>Показатель 2 задачи 5 подпрограммы 1</t>
    </r>
    <r>
      <rPr>
        <sz val="11"/>
        <rFont val="Times New Roman"/>
        <family val="1"/>
        <charset val="204"/>
      </rPr>
      <t xml:space="preserve"> "Доля выпускников, сдавших ЕГЭ поь математике на 80 баллов и более, к численности выпускников, участвовавших  в ЕГЭ по математике"</t>
    </r>
  </si>
  <si>
    <r>
      <rPr>
        <b/>
        <sz val="11"/>
        <rFont val="Times New Roman"/>
        <family val="1"/>
        <charset val="204"/>
      </rPr>
      <t>Показатель 3 задачи 5 подпрограммы 1</t>
    </r>
    <r>
      <rPr>
        <sz val="11"/>
        <rFont val="Times New Roman"/>
        <family val="1"/>
        <charset val="204"/>
      </rPr>
      <t xml:space="preserve"> "Доля выпускников, сдавших ЕГЭ по двум предметам по выбору , в общей численности выпускников"</t>
    </r>
  </si>
  <si>
    <r>
      <t xml:space="preserve">Показатель 4 задачи 5 подпрограммы 1 </t>
    </r>
    <r>
      <rPr>
        <sz val="11"/>
        <rFont val="Times New Roman"/>
        <family val="1"/>
        <charset val="204"/>
      </rPr>
      <t>"Доля выпускников 9-х классов успешно прошедших государственную итоговую аттестацию в новой форме"</t>
    </r>
  </si>
  <si>
    <r>
      <t>Показатель 5 задачи 5 подпрограммы 1</t>
    </r>
    <r>
      <rPr>
        <sz val="11"/>
        <rFont val="Times New Roman"/>
        <family val="1"/>
        <charset val="204"/>
      </rPr>
      <t>" Доля выпускников, принявших участие в предметных олимпиадах, конкурсах, соревнованиях"</t>
    </r>
  </si>
  <si>
    <r>
      <rPr>
        <b/>
        <sz val="11"/>
        <rFont val="Times New Roman"/>
        <family val="1"/>
        <charset val="204"/>
      </rPr>
      <t>Подпрограмма 2</t>
    </r>
    <r>
      <rPr>
        <sz val="11"/>
        <rFont val="Times New Roman"/>
        <family val="1"/>
        <charset val="204"/>
      </rPr>
      <t xml:space="preserve"> "Модернизация дошкольного образования МО "Осташковский район"</t>
    </r>
  </si>
  <si>
    <r>
      <t>З</t>
    </r>
    <r>
      <rPr>
        <b/>
        <sz val="11"/>
        <rFont val="Times New Roman"/>
        <family val="1"/>
        <charset val="204"/>
      </rPr>
      <t xml:space="preserve">адача 1 подпрограммы 2 </t>
    </r>
    <r>
      <rPr>
        <sz val="11"/>
        <rFont val="Times New Roman"/>
        <family val="1"/>
        <charset val="204"/>
      </rPr>
      <t>"Содействие развитию системы дошкольного образования в МО "Осташковский район"</t>
    </r>
  </si>
  <si>
    <r>
      <rPr>
        <b/>
        <sz val="11"/>
        <rFont val="Times New Roman"/>
        <family val="1"/>
        <charset val="204"/>
      </rPr>
      <t>Показатель 2 задачи 1 подпрограммы 2</t>
    </r>
    <r>
      <rPr>
        <sz val="11"/>
        <rFont val="Times New Roman"/>
        <family val="1"/>
        <charset val="204"/>
      </rPr>
      <t xml:space="preserve"> "Доля расходов бюджета МО «Осташковский район» на дошкольное образование в общем объеме расходов бюджета муниципального образования на отрасль «Образование»"</t>
    </r>
  </si>
  <si>
    <r>
      <rPr>
        <b/>
        <sz val="11"/>
        <rFont val="Times New Roman"/>
        <family val="1"/>
        <charset val="204"/>
      </rPr>
      <t>Показатель 4 задачи 1 подпрограммы</t>
    </r>
    <r>
      <rPr>
        <sz val="11"/>
        <rFont val="Times New Roman"/>
        <family val="1"/>
        <charset val="204"/>
      </rPr>
      <t xml:space="preserve"> 2 "Количество воспитанников в расчете на одного воспитателя ДОУ (город/ село)"</t>
    </r>
  </si>
  <si>
    <r>
      <rPr>
        <b/>
        <sz val="11"/>
        <rFont val="Times New Roman"/>
        <family val="1"/>
        <charset val="204"/>
      </rPr>
      <t>Административное мероприятие 1 задачи 1 подпрограммы 2</t>
    </r>
    <r>
      <rPr>
        <sz val="11"/>
        <rFont val="Times New Roman"/>
        <family val="1"/>
        <charset val="204"/>
      </rPr>
      <t xml:space="preserve"> "Методическое сопровождение развития дошкольного образования»</t>
    </r>
  </si>
  <si>
    <r>
      <rPr>
        <b/>
        <sz val="11"/>
        <rFont val="Times New Roman"/>
        <family val="1"/>
        <charset val="204"/>
      </rPr>
      <t>Административное мероприятие 2 задачи 1 подпрограммы 2</t>
    </r>
    <r>
      <rPr>
        <sz val="11"/>
        <rFont val="Times New Roman"/>
        <family val="1"/>
        <charset val="204"/>
      </rPr>
      <t xml:space="preserve"> "Доведение до образовательных организаций (учреждений), реализующих программу дошкольного образования муниципальных заданий (заданий учредителя)"</t>
    </r>
  </si>
  <si>
    <r>
      <rPr>
        <b/>
        <sz val="11"/>
        <rFont val="Times New Roman"/>
        <family val="1"/>
        <charset val="204"/>
      </rPr>
      <t>Административное мероприятие 3 задачи 1 подпрограммы 2</t>
    </r>
    <r>
      <rPr>
        <sz val="11"/>
        <rFont val="Times New Roman"/>
        <family val="1"/>
        <charset val="204"/>
      </rPr>
      <t xml:space="preserve"> "Обеспечение контроля за выполнением муниципального задания образовательными организациями ( учреждениями), реализующими программу дошкольного образования"</t>
    </r>
  </si>
  <si>
    <r>
      <rPr>
        <b/>
        <sz val="11"/>
        <rFont val="Times New Roman"/>
        <family val="1"/>
        <charset val="204"/>
      </rPr>
      <t>Показатель 2 задачи 2 подпрограммы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"Охват дошкольным образованием детей, зарегистрированных на территории МО «Осташковский район» (в том числе детей в возрасте 3-7 лет)"</t>
    </r>
  </si>
  <si>
    <r>
      <rPr>
        <b/>
        <sz val="11"/>
        <rFont val="Times New Roman"/>
        <family val="1"/>
        <charset val="204"/>
      </rPr>
      <t>Показатель 3 задачи 2 подпрограммы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"Охват детей со специальными потребностями образовательными услугами дошкольного образования"</t>
    </r>
  </si>
  <si>
    <r>
      <rPr>
        <b/>
        <sz val="11"/>
        <rFont val="Times New Roman"/>
        <family val="1"/>
        <charset val="204"/>
      </rPr>
      <t xml:space="preserve">Показатель 4 задачи 2 подпрограммы </t>
    </r>
    <r>
      <rPr>
        <sz val="11"/>
        <rFont val="Times New Roman"/>
        <family val="1"/>
        <charset val="204"/>
      </rPr>
      <t>2 "Уровень удовлетворенности населения качеством предоставляемых образовательных услуг (анкетирование, соцопросы)"</t>
    </r>
  </si>
  <si>
    <r>
      <rPr>
        <b/>
        <sz val="11"/>
        <rFont val="Times New Roman"/>
        <family val="1"/>
        <charset val="204"/>
      </rPr>
      <t>Административное мероприятие 1 задачи 2 подпрограммы 2</t>
    </r>
    <r>
      <rPr>
        <sz val="11"/>
        <rFont val="Times New Roman"/>
        <family val="1"/>
        <charset val="204"/>
      </rPr>
      <t xml:space="preserve"> "Проведение анкетирования и соцопросов граждан с целью выявления уровня удовлетворенности качеством услуг дошкольного образования"</t>
    </r>
  </si>
  <si>
    <r>
      <rPr>
        <b/>
        <sz val="11"/>
        <rFont val="Times New Roman"/>
        <family val="1"/>
        <charset val="204"/>
      </rPr>
      <t>Мероприятие 2 задачи 2 подпрограммы 2</t>
    </r>
    <r>
      <rPr>
        <sz val="11"/>
        <rFont val="Times New Roman"/>
        <family val="1"/>
        <charset val="204"/>
      </rPr>
      <t xml:space="preserve"> "Компенсация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образования"</t>
    </r>
  </si>
  <si>
    <r>
      <rPr>
        <b/>
        <sz val="11"/>
        <rFont val="Times New Roman"/>
        <family val="1"/>
        <charset val="204"/>
      </rPr>
      <t>Административное мероприятие 1 задачи 3 подпрограммы 2</t>
    </r>
    <r>
      <rPr>
        <sz val="11"/>
        <rFont val="Times New Roman"/>
        <family val="1"/>
        <charset val="204"/>
      </rPr>
      <t xml:space="preserve"> "Организационно-методическое сопровождение процессов обеспечения доступности дошкольного образования"</t>
    </r>
  </si>
  <si>
    <r>
      <t>З</t>
    </r>
    <r>
      <rPr>
        <b/>
        <sz val="11"/>
        <rFont val="Times New Roman"/>
        <family val="1"/>
        <charset val="204"/>
      </rPr>
      <t>адача 1 подпрограммы 1</t>
    </r>
    <r>
      <rPr>
        <sz val="11"/>
        <rFont val="Times New Roman"/>
        <family val="1"/>
        <charset val="204"/>
      </rPr>
      <t xml:space="preserve"> "Удовлетворение потребностей населения в получении услуг качественного образования"</t>
    </r>
  </si>
  <si>
    <r>
      <t xml:space="preserve">Показатель 8 задачи1 подпрограммы 1 </t>
    </r>
    <r>
      <rPr>
        <sz val="11"/>
        <rFont val="Times New Roman"/>
        <family val="1"/>
        <charset val="204"/>
      </rPr>
      <t>"Охват детей программами дополнительного образования в образовательных организациях (учреждениях) дополнительного образования</t>
    </r>
  </si>
  <si>
    <r>
      <rPr>
        <b/>
        <sz val="11"/>
        <rFont val="Times New Roman"/>
        <family val="1"/>
        <charset val="204"/>
      </rPr>
      <t>Показатель 9  задачи 1 подпрограммы 1</t>
    </r>
    <r>
      <rPr>
        <sz val="11"/>
        <rFont val="Times New Roman"/>
        <family val="1"/>
        <charset val="204"/>
      </rPr>
      <t xml:space="preserve"> "Уровень удовлетворенности населения качеством предоставляемых образовательных услуг (на основе анкетирования населения и данных проводимых соцопросов)"</t>
    </r>
  </si>
  <si>
    <r>
      <t xml:space="preserve">Мероприятие 5 задачи 1 подпрограммы 1 </t>
    </r>
    <r>
      <rPr>
        <sz val="11"/>
        <rFont val="Times New Roman"/>
        <family val="1"/>
        <charset val="204"/>
      </rPr>
      <t>"Обеспечение деятельности образовательных организаций (учреждений) дополнительного образования по оказанию услуг качественного образования в рамках выполнения муниципального задания"</t>
    </r>
  </si>
  <si>
    <r>
      <t>З</t>
    </r>
    <r>
      <rPr>
        <b/>
        <sz val="11"/>
        <rFont val="Times New Roman"/>
        <family val="1"/>
        <charset val="204"/>
      </rPr>
      <t>адача 2 подпрограммы 1</t>
    </r>
    <r>
      <rPr>
        <sz val="11"/>
        <rFont val="Times New Roman"/>
        <family val="1"/>
        <charset val="204"/>
      </rPr>
      <t xml:space="preserve"> "Развитие инфраструктуры общеобразовательных  орагнизаций (учреждений) и организаций (учреждений) дополнительного образования МО "Осташковский район" в соответствии с требованиями действующего законодательства в целях обеспечения качества условий предоставления образовательных услуг"</t>
    </r>
  </si>
  <si>
    <r>
      <t xml:space="preserve">Мероприятие 2 задачи 2 подпрограммы 1 </t>
    </r>
    <r>
      <rPr>
        <sz val="11"/>
        <rFont val="Times New Roman"/>
        <family val="1"/>
        <charset val="204"/>
      </rPr>
      <t>" Содействие муниципальным образовательным организациям (учреждениям) в проведении капитального и текущего ремонта зданий и помещений, находящихся в муниципальной собственности, используемых для предоставления услуг дополнительного образования"</t>
    </r>
  </si>
  <si>
    <r>
      <rPr>
        <b/>
        <sz val="11"/>
        <rFont val="Times New Roman"/>
        <family val="1"/>
        <charset val="204"/>
      </rPr>
      <t>Мероприятие 3 задачи 2 подпрограммы 1</t>
    </r>
    <r>
      <rPr>
        <sz val="11"/>
        <rFont val="Times New Roman"/>
        <family val="1"/>
        <charset val="204"/>
      </rPr>
      <t xml:space="preserve"> "Обеспечение деятельности подведомственных организаций (учреждений) по обслуживанию сетей коммунального хозяйства"</t>
    </r>
  </si>
  <si>
    <r>
      <t>З</t>
    </r>
    <r>
      <rPr>
        <b/>
        <sz val="11"/>
        <rFont val="Times New Roman"/>
        <family val="1"/>
        <charset val="204"/>
      </rPr>
      <t>адача 5 подпрограммы 1</t>
    </r>
    <r>
      <rPr>
        <sz val="11"/>
        <rFont val="Times New Roman"/>
        <family val="1"/>
        <charset val="204"/>
      </rPr>
      <t xml:space="preserve"> "Создание современной системы оценки индивидуальных образовательных достижений обучающихся и профессиональных достижений педагогов"</t>
    </r>
  </si>
  <si>
    <r>
      <t xml:space="preserve">Показатель 6 задачи 5 подпрограммы 1 </t>
    </r>
    <r>
      <rPr>
        <sz val="11"/>
        <rFont val="Times New Roman"/>
        <family val="1"/>
        <charset val="204"/>
      </rPr>
      <t>"Доля педагогов, принявших участие в конкурсах професионального  мастерства"</t>
    </r>
  </si>
  <si>
    <r>
      <rPr>
        <b/>
        <sz val="11"/>
        <rFont val="Times New Roman"/>
        <family val="1"/>
        <charset val="204"/>
      </rPr>
      <t>Административно</t>
    </r>
    <r>
      <rPr>
        <sz val="11"/>
        <rFont val="Times New Roman"/>
        <family val="1"/>
        <charset val="204"/>
      </rPr>
      <t>е м</t>
    </r>
    <r>
      <rPr>
        <b/>
        <sz val="11"/>
        <rFont val="Times New Roman"/>
        <family val="1"/>
        <charset val="204"/>
      </rPr>
      <t>ероприятие 1 задачи 5 подпрограммы 1</t>
    </r>
    <r>
      <rPr>
        <sz val="11"/>
        <rFont val="Times New Roman"/>
        <family val="1"/>
        <charset val="204"/>
      </rPr>
      <t xml:space="preserve"> "Организация и проведение на территории МО "Осташковский район" государственной (итоговой) аттестации в новой форме за курс основной школы и в форме ЕГЭ и ГВЭ за курс средней школы"</t>
    </r>
  </si>
  <si>
    <r>
      <rPr>
        <b/>
        <sz val="11"/>
        <rFont val="Times New Roman"/>
        <family val="1"/>
        <charset val="204"/>
      </rPr>
      <t>Мероприятие 2 задачи 5 подпрограммы 1</t>
    </r>
    <r>
      <rPr>
        <sz val="11"/>
        <rFont val="Times New Roman"/>
        <family val="1"/>
        <charset val="204"/>
      </rPr>
      <t xml:space="preserve"> "Проведение мероприятий для детей и педагогов"</t>
    </r>
  </si>
  <si>
    <r>
      <t xml:space="preserve">Показатель 1 задачи 1 подпрограммы 3 </t>
    </r>
    <r>
      <rPr>
        <sz val="11"/>
        <rFont val="Times New Roman"/>
        <family val="1"/>
        <charset val="204"/>
      </rPr>
      <t>"Количество проведенных профилактических мероприятий (конкурсов, бесед, викторин, соревнований по пожарно-прикладному спорту и др)</t>
    </r>
  </si>
  <si>
    <r>
      <rPr>
        <b/>
        <sz val="11"/>
        <rFont val="Times New Roman"/>
        <family val="1"/>
        <charset val="204"/>
      </rPr>
      <t>Административное мероприятие 1 задачи 1 подпрограммы 3</t>
    </r>
    <r>
      <rPr>
        <sz val="11"/>
        <rFont val="Times New Roman"/>
        <family val="1"/>
        <charset val="204"/>
      </rPr>
      <t xml:space="preserve"> "Организация мероприятий с целью пропаганды пожарной безопасности (конкурсы рисунков, беседы, викторины, соревнования по пожарно-прикладному спорту и др.)"</t>
    </r>
  </si>
  <si>
    <r>
      <rPr>
        <b/>
        <sz val="11"/>
        <rFont val="Times New Roman"/>
        <family val="1"/>
        <charset val="204"/>
      </rPr>
      <t>Административное мероприятие 2 задачи 1 подпрограммы 3</t>
    </r>
    <r>
      <rPr>
        <sz val="11"/>
        <rFont val="Times New Roman"/>
        <family val="1"/>
        <charset val="204"/>
      </rPr>
      <t xml:space="preserve"> "Создание нормативной – правовой  базы по обеспечению условий пожарной безопасности"</t>
    </r>
  </si>
  <si>
    <r>
      <rPr>
        <b/>
        <sz val="11"/>
        <rFont val="Times New Roman"/>
        <family val="1"/>
        <charset val="204"/>
      </rPr>
      <t xml:space="preserve"> Мероприятие 3 задачи 1 подпрограммы 3</t>
    </r>
    <r>
      <rPr>
        <sz val="11"/>
        <rFont val="Times New Roman"/>
        <family val="1"/>
        <charset val="204"/>
      </rPr>
      <t xml:space="preserve"> "Материально - техническое обеспечение пожарной безопасности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</si>
  <si>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>Административное мероприятие 1 задачи 2 подпрограммы 3</t>
    </r>
    <r>
      <rPr>
        <sz val="11"/>
        <rFont val="Times New Roman"/>
        <family val="1"/>
        <charset val="204"/>
      </rPr>
      <t xml:space="preserve"> "Организация проверок по вопросам антитеррористической деятельности"</t>
    </r>
  </si>
  <si>
    <r>
      <rPr>
        <b/>
        <sz val="11"/>
        <rFont val="Times New Roman"/>
        <family val="1"/>
        <charset val="204"/>
      </rPr>
      <t>Административное мероприятие 2 задачи 2 подпрограммы 3</t>
    </r>
    <r>
      <rPr>
        <sz val="11"/>
        <rFont val="Times New Roman"/>
        <family val="1"/>
        <charset val="204"/>
      </rPr>
      <t xml:space="preserve"> "Создание нормативной – правовой  базы по обеспечению условий антитеррористической безопасности"</t>
    </r>
  </si>
  <si>
    <r>
      <rPr>
        <b/>
        <sz val="11"/>
        <rFont val="Times New Roman"/>
        <family val="1"/>
        <charset val="204"/>
      </rPr>
      <t>Мероприятие 3 задачи 2 подпрограммы 3</t>
    </r>
    <r>
      <rPr>
        <sz val="11"/>
        <rFont val="Times New Roman"/>
        <family val="1"/>
        <charset val="204"/>
      </rPr>
      <t xml:space="preserve"> "Материально – техническое обеспечение антитеррористической безопасности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</si>
  <si>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>Мероприятие 4 задачи 2 подпрограммы 3</t>
    </r>
    <r>
      <rPr>
        <sz val="11"/>
        <rFont val="Times New Roman"/>
        <family val="1"/>
        <charset val="204"/>
      </rPr>
      <t xml:space="preserve"> "Материально – техническое обеспечение антитеррористической безопасности в образовательных организациях (учреждениях) дошкольного образования"</t>
    </r>
  </si>
  <si>
    <r>
      <rPr>
        <b/>
        <sz val="11"/>
        <rFont val="Times New Roman"/>
        <family val="1"/>
        <charset val="204"/>
      </rPr>
      <t>Мероприятие 5 задачи 2 подпрограммы 3</t>
    </r>
    <r>
      <rPr>
        <sz val="11"/>
        <rFont val="Times New Roman"/>
        <family val="1"/>
        <charset val="204"/>
      </rPr>
      <t xml:space="preserve"> "Материально – техническое обеспечение антитеррористической безопасности в образовательных организациях (учреждениях)дополнительного образования"</t>
    </r>
  </si>
  <si>
    <r>
      <rPr>
        <b/>
        <sz val="11"/>
        <rFont val="Times New Roman"/>
        <family val="1"/>
        <charset val="204"/>
      </rPr>
      <t>Административное мероприятие 1 задачи 3 подпрограммы 3</t>
    </r>
    <r>
      <rPr>
        <sz val="11"/>
        <rFont val="Times New Roman"/>
        <family val="1"/>
        <charset val="204"/>
      </rPr>
      <t xml:space="preserve"> "Создание нормативной – правовой  базы по обеспечению условий экологической безопасности"</t>
    </r>
  </si>
  <si>
    <r>
      <rPr>
        <b/>
        <sz val="11"/>
        <rFont val="Times New Roman"/>
        <family val="1"/>
        <charset val="204"/>
      </rPr>
      <t>Административное мероприятие 1 задачи 4 подпрограммы 3</t>
    </r>
    <r>
      <rPr>
        <sz val="11"/>
        <rFont val="Times New Roman"/>
        <family val="1"/>
        <charset val="204"/>
      </rPr>
      <t xml:space="preserve"> "Организация обучения и проверки знаний по охране труда и технике безопасности руководителей и ответственных лиц"</t>
    </r>
  </si>
  <si>
    <r>
      <rPr>
        <b/>
        <sz val="11"/>
        <rFont val="Times New Roman"/>
        <family val="1"/>
        <charset val="204"/>
      </rPr>
      <t>Административное мероприятие 2 задачи 4 подпрограммы 3</t>
    </r>
    <r>
      <rPr>
        <sz val="11"/>
        <rFont val="Times New Roman"/>
        <family val="1"/>
        <charset val="204"/>
      </rPr>
      <t xml:space="preserve"> "Создание нормативной – правовой  базы для обеспечения организации обучения и проверки знаний по охране труда и технике безопасности руководителей и ответственных лиц"</t>
    </r>
  </si>
  <si>
    <r>
      <rPr>
        <b/>
        <sz val="11"/>
        <rFont val="Times New Roman"/>
        <family val="1"/>
        <charset val="204"/>
      </rPr>
      <t>Подпрограмма 4</t>
    </r>
    <r>
      <rPr>
        <sz val="11"/>
        <rFont val="Times New Roman"/>
        <family val="1"/>
        <charset val="204"/>
      </rPr>
      <t xml:space="preserve"> "Организация и обеспечение занятости, отдыха и оздоровления детей в Осташковском районе"</t>
    </r>
  </si>
  <si>
    <r>
      <rPr>
        <b/>
        <sz val="11"/>
        <rFont val="Times New Roman"/>
        <family val="1"/>
        <charset val="204"/>
      </rPr>
      <t>Показатель 1 задачи 1 подпрограммы</t>
    </r>
    <r>
      <rPr>
        <sz val="11"/>
        <rFont val="Times New Roman"/>
        <family val="1"/>
        <charset val="204"/>
      </rPr>
      <t xml:space="preserve"> 4 "Процент охвата детей Осташковского района организованными формами отдыха и оздоровления от общего числа детей школьного возраста"</t>
    </r>
  </si>
  <si>
    <r>
      <t>З</t>
    </r>
    <r>
      <rPr>
        <b/>
        <sz val="11"/>
        <rFont val="Times New Roman"/>
        <family val="1"/>
        <charset val="204"/>
      </rPr>
      <t>адача 1 подпрограммы 4</t>
    </r>
    <r>
      <rPr>
        <sz val="11"/>
        <rFont val="Times New Roman"/>
        <family val="1"/>
        <charset val="204"/>
      </rPr>
      <t xml:space="preserve"> "Совершенствование работы по организации занятости,  отдыха детей и подростков, создания оптимальных условий для проведения оздоровительной компании"</t>
    </r>
  </si>
  <si>
    <r>
      <rPr>
        <b/>
        <sz val="11"/>
        <rFont val="Times New Roman"/>
        <family val="1"/>
        <charset val="204"/>
      </rPr>
      <t>Мероприятие 1 задачи 1 подпрограммы 4</t>
    </r>
    <r>
      <rPr>
        <sz val="11"/>
        <rFont val="Times New Roman"/>
        <family val="1"/>
        <charset val="204"/>
      </rPr>
      <t xml:space="preserve"> "Осуществление  ремонтных и строительных работ в  ЗОЛ "Чайка"</t>
    </r>
  </si>
  <si>
    <r>
      <rPr>
        <b/>
        <sz val="11"/>
        <rFont val="Times New Roman"/>
        <family val="1"/>
        <charset val="204"/>
      </rPr>
      <t>Мероприятие 2 задачи 1 подпрограммы 4</t>
    </r>
    <r>
      <rPr>
        <sz val="11"/>
        <rFont val="Times New Roman"/>
        <family val="1"/>
        <charset val="204"/>
      </rPr>
      <t xml:space="preserve"> "Содержание и обеспечение деятельности ЗОЛ "Чайка" в рамках муниципального задания (задания учредителя)</t>
    </r>
  </si>
  <si>
    <r>
      <rPr>
        <b/>
        <sz val="11"/>
        <rFont val="Times New Roman"/>
        <family val="1"/>
        <charset val="204"/>
      </rPr>
      <t>Мероприятие 3 задачи 1 подпрограммы 4</t>
    </r>
    <r>
      <rPr>
        <sz val="11"/>
        <rFont val="Times New Roman"/>
        <family val="1"/>
        <charset val="204"/>
      </rPr>
      <t xml:space="preserve"> "Содействие временной занятости несовершеннолетних граждан в каникулярное время"</t>
    </r>
  </si>
  <si>
    <r>
      <t>Административное мероприятие 4 задачи 1 подпрограммы 4</t>
    </r>
    <r>
      <rPr>
        <sz val="11"/>
        <rFont val="Times New Roman"/>
        <family val="1"/>
        <charset val="204"/>
      </rPr>
      <t xml:space="preserve"> "Организационно-правовое обеспечение занятости и отдыха детей в каникулярное "время</t>
    </r>
  </si>
  <si>
    <r>
      <t xml:space="preserve">Административное мероприятие 5 задачи 1 подпрограммы 4 </t>
    </r>
    <r>
      <rPr>
        <sz val="11"/>
        <rFont val="Times New Roman"/>
        <family val="1"/>
        <charset val="204"/>
      </rPr>
      <t>"Информационное обеспечение летней кампании"</t>
    </r>
  </si>
  <si>
    <r>
      <t xml:space="preserve">Задача 2 подпрограммы 4 </t>
    </r>
    <r>
      <rPr>
        <sz val="11"/>
        <rFont val="Times New Roman"/>
        <family val="1"/>
        <charset val="204"/>
      </rPr>
      <t>" Обеспечение комплексной деятельности по сохранению и укреплению здоровья школьников, формированию основ безопасного, здорового образа жизни"</t>
    </r>
  </si>
  <si>
    <r>
      <rPr>
        <b/>
        <sz val="11"/>
        <rFont val="Times New Roman"/>
        <family val="1"/>
        <charset val="204"/>
      </rPr>
      <t>Показатель 1 задачи 2 подпрограммы</t>
    </r>
    <r>
      <rPr>
        <sz val="11"/>
        <rFont val="Times New Roman"/>
        <family val="1"/>
        <charset val="204"/>
      </rPr>
      <t xml:space="preserve"> 4 "Количество несчастниых случаев с детьми, зафиксированных в лагерях дневного и загородного пребывания""</t>
    </r>
  </si>
  <si>
    <r>
      <rPr>
        <b/>
        <sz val="11"/>
        <rFont val="Times New Roman"/>
        <family val="1"/>
        <charset val="204"/>
      </rPr>
      <t>Показатель 2 задачи 2 подпрограммы</t>
    </r>
    <r>
      <rPr>
        <sz val="11"/>
        <rFont val="Times New Roman"/>
        <family val="1"/>
        <charset val="204"/>
      </rPr>
      <t xml:space="preserve"> 4 "Количество проведенных в лагерях профилактических мероприятий, направленных на безопасный и здоровый образ жизни"</t>
    </r>
  </si>
  <si>
    <r>
      <rPr>
        <b/>
        <sz val="11"/>
        <rFont val="Times New Roman"/>
        <family val="1"/>
        <charset val="204"/>
      </rPr>
      <t>Мероприятие 1 задачи 2 подпрограммы 4</t>
    </r>
    <r>
      <rPr>
        <sz val="11"/>
        <rFont val="Times New Roman"/>
        <family val="1"/>
        <charset val="204"/>
      </rPr>
      <t xml:space="preserve"> "Организация подвоза детей в летние лагеря и к местам проведения экскурсий"</t>
    </r>
  </si>
  <si>
    <r>
      <rPr>
        <b/>
        <sz val="11"/>
        <rFont val="Times New Roman"/>
        <family val="1"/>
        <charset val="204"/>
      </rPr>
      <t>Мероприятие 2 задачи 2 подпрограммы 4</t>
    </r>
    <r>
      <rPr>
        <sz val="11"/>
        <rFont val="Times New Roman"/>
        <family val="1"/>
        <charset val="204"/>
      </rPr>
      <t xml:space="preserve"> "Организация проведения страхования детей в лагерях и медицинских осмотров персонала"</t>
    </r>
  </si>
  <si>
    <r>
      <rPr>
        <b/>
        <sz val="11"/>
        <rFont val="Times New Roman"/>
        <family val="1"/>
        <charset val="204"/>
      </rPr>
      <t>Мероприятие 3 задачи 2 подпрограммы 4</t>
    </r>
    <r>
      <rPr>
        <sz val="11"/>
        <rFont val="Times New Roman"/>
        <family val="1"/>
        <charset val="204"/>
      </rPr>
      <t xml:space="preserve"> "Проведение мероприятий с учащимися и подростками по профилактике безнадзорности и правонарушений"</t>
    </r>
  </si>
  <si>
    <r>
      <rPr>
        <b/>
        <sz val="11"/>
        <rFont val="Times New Roman"/>
        <family val="1"/>
        <charset val="204"/>
      </rPr>
      <t>Подпрограмма 5</t>
    </r>
    <r>
      <rPr>
        <sz val="11"/>
        <rFont val="Times New Roman"/>
        <family val="1"/>
        <charset val="204"/>
      </rPr>
      <t xml:space="preserve"> "Одарённые дети Селигера"</t>
    </r>
  </si>
  <si>
    <r>
      <t>З</t>
    </r>
    <r>
      <rPr>
        <b/>
        <sz val="11"/>
        <rFont val="Times New Roman"/>
        <family val="1"/>
        <charset val="204"/>
      </rPr>
      <t>адача 1 подпрограммы 5</t>
    </r>
    <r>
      <rPr>
        <sz val="11"/>
        <rFont val="Times New Roman"/>
        <family val="1"/>
        <charset val="204"/>
      </rPr>
      <t xml:space="preserve"> "Выявление и сопровождение одаренных детей для их специальной поддержки"</t>
    </r>
  </si>
  <si>
    <r>
      <rPr>
        <b/>
        <sz val="11"/>
        <rFont val="Times New Roman"/>
        <family val="1"/>
        <charset val="204"/>
      </rPr>
      <t>Показатель 1 задачи 1 подпрограммы</t>
    </r>
    <r>
      <rPr>
        <sz val="11"/>
        <rFont val="Times New Roman"/>
        <family val="1"/>
        <charset val="204"/>
      </rPr>
      <t xml:space="preserve"> 5 "Доля высокомотивированных, одаренных детей от общего числа детей школьного возраста"</t>
    </r>
  </si>
  <si>
    <r>
      <rPr>
        <b/>
        <sz val="11"/>
        <rFont val="Times New Roman"/>
        <family val="1"/>
        <charset val="204"/>
      </rPr>
      <t>Административное мероприятие 2 задачи 1 подпрограммы 5</t>
    </r>
    <r>
      <rPr>
        <sz val="11"/>
        <rFont val="Times New Roman"/>
        <family val="1"/>
        <charset val="204"/>
      </rPr>
      <t xml:space="preserve"> "Организация работы щкольных психологических служб"</t>
    </r>
  </si>
  <si>
    <r>
      <t>З</t>
    </r>
    <r>
      <rPr>
        <b/>
        <sz val="11"/>
        <rFont val="Times New Roman"/>
        <family val="1"/>
        <charset val="204"/>
      </rPr>
      <t>адача 2 подпрограммы 5</t>
    </r>
    <r>
      <rPr>
        <sz val="11"/>
        <rFont val="Times New Roman"/>
        <family val="1"/>
        <charset val="204"/>
      </rPr>
      <t xml:space="preserve"> "Стимулирование творческой активности участников образовательного процесса"</t>
    </r>
  </si>
  <si>
    <r>
      <rPr>
        <b/>
        <sz val="11"/>
        <rFont val="Times New Roman"/>
        <family val="1"/>
        <charset val="204"/>
      </rPr>
      <t>Показатель 1 задачи 2 подпрограммы</t>
    </r>
    <r>
      <rPr>
        <sz val="11"/>
        <rFont val="Times New Roman"/>
        <family val="1"/>
        <charset val="204"/>
      </rPr>
      <t xml:space="preserve"> 5 "Количество обучающихся – участников конкурсных процедур на получение поощрений за инновационную деятельность в общей численности детей школьного возраста"</t>
    </r>
  </si>
  <si>
    <r>
      <rPr>
        <b/>
        <sz val="11"/>
        <rFont val="Times New Roman"/>
        <family val="1"/>
        <charset val="204"/>
      </rPr>
      <t>Показатель 3 задачи 2 подпрограммы</t>
    </r>
    <r>
      <rPr>
        <sz val="11"/>
        <rFont val="Times New Roman"/>
        <family val="1"/>
        <charset val="204"/>
      </rPr>
      <t xml:space="preserve"> 5 "Доля победителей муниципальных, региональных, всероссийских и международных олимпиад, конкурсов, соревнований и конференций от общего количества участников"</t>
    </r>
  </si>
  <si>
    <r>
      <rPr>
        <b/>
        <sz val="11"/>
        <rFont val="Times New Roman"/>
        <family val="1"/>
        <charset val="204"/>
      </rPr>
      <t>Показатель 4 задачи 2 подпрограммы</t>
    </r>
    <r>
      <rPr>
        <sz val="11"/>
        <rFont val="Times New Roman"/>
        <family val="1"/>
        <charset val="204"/>
      </rPr>
      <t xml:space="preserve"> 5 "Доля расходов местного бюджета по отрасли "Образование" на стимулирование одаренных детей по отрасли "Образование"</t>
    </r>
  </si>
  <si>
    <r>
      <rPr>
        <b/>
        <sz val="11"/>
        <rFont val="Times New Roman"/>
        <family val="1"/>
        <charset val="204"/>
      </rPr>
      <t>Мероприятие 1 задачи 2 подпрограммы 5</t>
    </r>
    <r>
      <rPr>
        <sz val="11"/>
        <rFont val="Times New Roman"/>
        <family val="1"/>
        <charset val="204"/>
      </rPr>
      <t xml:space="preserve"> "Организация муниципальных конкурсов, олимпиад, соревнований, конференций  и иных мероприятий для одаренных и высокомотивированных детей"</t>
    </r>
  </si>
  <si>
    <r>
      <rPr>
        <b/>
        <sz val="11"/>
        <rFont val="Times New Roman"/>
        <family val="1"/>
        <charset val="204"/>
      </rPr>
      <t>Административное мероприятие 2 задачи 2 подпрограммы 5</t>
    </r>
    <r>
      <rPr>
        <sz val="11"/>
        <rFont val="Times New Roman"/>
        <family val="1"/>
        <charset val="204"/>
      </rPr>
      <t xml:space="preserve"> "Разработка методических рекомендаций по развитию творческих способностей участников образовательного процесса"</t>
    </r>
  </si>
  <si>
    <t xml:space="preserve">Обеспечивающая подпрограмма </t>
  </si>
  <si>
    <t>Обеспечение деятельности администратора муниципальной программы (отдел образования администрации МО "Осташковский район"</t>
  </si>
  <si>
    <t>Обеспечение деятельности МКОУ "Осташковский методический кабинет в системе дополнительного педагогического образования"</t>
  </si>
  <si>
    <t>Обеспечение курсовой подготовки и переподготовки руководителей и педагогов образовательных организаций (учреждений).</t>
  </si>
  <si>
    <t xml:space="preserve"> рублей</t>
  </si>
  <si>
    <t>%</t>
  </si>
  <si>
    <t>ед.</t>
  </si>
  <si>
    <t>рублей</t>
  </si>
  <si>
    <r>
      <rPr>
        <b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 "Модернизация начального общего, основного общего, среднего общего и дополнителдьного образования"</t>
    </r>
  </si>
  <si>
    <r>
      <t>З</t>
    </r>
    <r>
      <rPr>
        <b/>
        <sz val="11"/>
        <rFont val="Times New Roman"/>
        <family val="1"/>
        <charset val="204"/>
      </rPr>
      <t>адача 2 подпрограммы 2</t>
    </r>
    <r>
      <rPr>
        <sz val="11"/>
        <rFont val="Times New Roman"/>
        <family val="1"/>
        <charset val="204"/>
      </rPr>
      <t xml:space="preserve"> "Удовлетворение потребностей населения в получении услуг дошкольного образования"</t>
    </r>
  </si>
  <si>
    <t xml:space="preserve"> ед.</t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</si>
  <si>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>ероприятие 2 задачи 1 подпрограммы 1</t>
    </r>
    <r>
      <rPr>
        <sz val="11"/>
        <rFont val="Times New Roman"/>
        <family val="1"/>
        <charset val="204"/>
      </rPr>
      <t xml:space="preserve"> "Обеспечение контроля за выполнением муниципального задания образовательными организациями (учреждениями)"</t>
    </r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</si>
  <si>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>ероприятие 1 задачи 1 подпрограммы 1</t>
    </r>
    <r>
      <rPr>
        <sz val="11"/>
        <rFont val="Times New Roman"/>
        <family val="1"/>
        <charset val="204"/>
      </rPr>
      <t xml:space="preserve"> "Доведение до образовательных организаций (учреждений) муниципальных заданий (заданий учредителя)"</t>
    </r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</si>
  <si>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>ероприятие 3 задачи 1 подпрограммы 1"</t>
    </r>
    <r>
      <rPr>
        <sz val="11"/>
        <rFont val="Times New Roman"/>
        <family val="1"/>
        <charset val="204"/>
      </rPr>
      <t xml:space="preserve"> Проведение анкетирования и социологических опросов с целью выявления степени удовлетворения жителей района услугами начального общего, основного общего, среднего общего и дополнительного образования"</t>
    </r>
  </si>
  <si>
    <r>
      <rPr>
        <b/>
        <sz val="11"/>
        <rFont val="Times New Roman"/>
        <family val="1"/>
        <charset val="204"/>
      </rPr>
      <t>Показатель 3  задачи 2 подпрограммы 1</t>
    </r>
    <r>
      <rPr>
        <sz val="11"/>
        <rFont val="Times New Roman"/>
        <family val="1"/>
        <charset val="204"/>
      </rPr>
      <t>"Средняя наполняемость классов в образовательных организациях (учреждениях), расположенных в сельской  местности, в пределах норм, установленных санитарно-эпидемиологическими правилами и нормативами"</t>
    </r>
  </si>
  <si>
    <r>
      <rPr>
        <b/>
        <sz val="11"/>
        <rFont val="Times New Roman"/>
        <family val="1"/>
        <charset val="204"/>
      </rPr>
      <t>Показатель 4 задачи 2 подпрограммы 1</t>
    </r>
    <r>
      <rPr>
        <sz val="11"/>
        <rFont val="Times New Roman"/>
        <family val="1"/>
        <charset val="204"/>
      </rPr>
      <t xml:space="preserve"> "Количество учащихся, приходящихся на 1 учителя в общеобразовательных организациях (учреждениях)": город, село</t>
    </r>
  </si>
  <si>
    <r>
      <rPr>
        <b/>
        <sz val="11"/>
        <rFont val="Times New Roman"/>
        <family val="1"/>
        <charset val="204"/>
      </rPr>
      <t>Показатель 5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имеющих все виды благоустройства"</t>
    </r>
  </si>
  <si>
    <r>
      <rPr>
        <b/>
        <sz val="11"/>
        <rFont val="Times New Roman"/>
        <family val="1"/>
        <charset val="204"/>
      </rPr>
      <t>Показатель 7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участвующих в сетевом взаимодействии МБОУ с целью предоставления качественных образовательных услуг"</t>
    </r>
  </si>
  <si>
    <r>
      <rPr>
        <b/>
        <sz val="11"/>
        <rFont val="Times New Roman"/>
        <family val="1"/>
        <charset val="204"/>
      </rPr>
      <t>Показатель 8 задачи 2 подпрограммы 1</t>
    </r>
    <r>
      <rPr>
        <sz val="11"/>
        <rFont val="Times New Roman"/>
        <family val="1"/>
        <charset val="204"/>
      </rPr>
      <t xml:space="preserve"> "Доля общеобразовательных организаций (учреждений), являющихся базовыми школами, имеющими планы работы центров методической помощи"</t>
    </r>
  </si>
  <si>
    <r>
      <t>З</t>
    </r>
    <r>
      <rPr>
        <b/>
        <sz val="11"/>
        <rFont val="Times New Roman"/>
        <family val="1"/>
        <charset val="204"/>
      </rPr>
      <t>адача 3 подпрограммы 1</t>
    </r>
    <r>
      <rPr>
        <sz val="11"/>
        <rFont val="Times New Roman"/>
        <family val="1"/>
        <charset val="204"/>
      </rPr>
      <t xml:space="preserve"> "Обеспечение доступности качественных образовательных услуг в образовательных организаций (учреждений) вне зависимости от места проживания и состояния здоровья обучающихся"</t>
    </r>
  </si>
  <si>
    <r>
      <rPr>
        <b/>
        <sz val="11"/>
        <rFont val="Times New Roman"/>
        <family val="1"/>
        <charset val="204"/>
      </rPr>
      <t>Показатель 1 задачи 3 подпрограммы 1</t>
    </r>
    <r>
      <rPr>
        <sz val="11"/>
        <rFont val="Times New Roman"/>
        <family val="1"/>
        <charset val="204"/>
      </rPr>
      <t xml:space="preserve"> "Доля сельских школьников, которым обеспечен ежедневный подвоз в  общеобразовательные организации (учреждения) специальным школьным автотранспортом в общей численности школьников, нуждающихся в подвозе "</t>
    </r>
  </si>
  <si>
    <r>
      <rPr>
        <b/>
        <sz val="11"/>
        <rFont val="Times New Roman"/>
        <family val="1"/>
        <charset val="204"/>
      </rPr>
      <t>Показатель 1 задачи 1 подпрограммы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1.1</t>
    </r>
    <r>
      <rPr>
        <sz val="11"/>
        <rFont val="Times New Roman"/>
        <family val="1"/>
        <charset val="204"/>
      </rPr>
      <t xml:space="preserve"> "Доля воспитанников, обучающихся по ФГОС, в общей численности детей, посещающих дошкольные образовательные организации (учреждения)"</t>
    </r>
  </si>
  <si>
    <r>
      <rPr>
        <b/>
        <sz val="11"/>
        <rFont val="Times New Roman"/>
        <family val="1"/>
        <charset val="204"/>
      </rPr>
      <t>Показатель 3 задачи 1 подпрограммы</t>
    </r>
    <r>
      <rPr>
        <sz val="11"/>
        <rFont val="Times New Roman"/>
        <family val="1"/>
        <charset val="204"/>
      </rPr>
      <t xml:space="preserve"> 2 "Количество мест в дошкольных образовательных организациях (учреждениях), введенных за счет средств местного, областного и федерального бюджета"</t>
    </r>
  </si>
  <si>
    <r>
      <rPr>
        <b/>
        <sz val="11"/>
        <rFont val="Times New Roman"/>
        <family val="1"/>
        <charset val="204"/>
      </rPr>
      <t>Показатель 5 задачи 1 подпрограммы</t>
    </r>
    <r>
      <rPr>
        <sz val="11"/>
        <rFont val="Times New Roman"/>
        <family val="1"/>
        <charset val="204"/>
      </rPr>
      <t xml:space="preserve"> 2 "Доля дошкольных образовательных организаций (учреждений) полностью укомплектованных педагогическими кадрами"</t>
    </r>
  </si>
  <si>
    <r>
      <rPr>
        <b/>
        <sz val="11"/>
        <rFont val="Times New Roman"/>
        <family val="1"/>
        <charset val="204"/>
      </rPr>
      <t>Показатель 1 задачи 2 подпрограммы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"Охват детей программами дошкольного образования  в образовательных организациях (учреждениях)"</t>
    </r>
  </si>
  <si>
    <r>
      <t>З</t>
    </r>
    <r>
      <rPr>
        <b/>
        <sz val="11"/>
        <rFont val="Times New Roman"/>
        <family val="1"/>
        <charset val="204"/>
      </rPr>
      <t>адача 3 подпрограммы 2</t>
    </r>
    <r>
      <rPr>
        <sz val="11"/>
        <rFont val="Times New Roman"/>
        <family val="1"/>
        <charset val="204"/>
      </rPr>
      <t xml:space="preserve"> "Развитие инфраструктуры муниципальных дошкольных образовательных организаций (учреждений) в соответствии с требованиями действующего законодательства"</t>
    </r>
  </si>
  <si>
    <r>
      <rPr>
        <b/>
        <sz val="11"/>
        <rFont val="Times New Roman"/>
        <family val="1"/>
        <charset val="204"/>
      </rPr>
      <t>Показатель 1 задачи 3 подпрограммы 2</t>
    </r>
    <r>
      <rPr>
        <sz val="11"/>
        <rFont val="Times New Roman"/>
        <family val="1"/>
        <charset val="204"/>
      </rPr>
      <t xml:space="preserve"> "Доля муниципальных дошкольных образовательных организаций (учреждений), соответствующих современным условиям осуществления образовательного процесса"</t>
    </r>
  </si>
  <si>
    <r>
      <rPr>
        <b/>
        <sz val="11"/>
        <rFont val="Times New Roman"/>
        <family val="1"/>
        <charset val="204"/>
      </rPr>
      <t>Показатель 2 задачи 3 подпрограммы</t>
    </r>
    <r>
      <rPr>
        <sz val="11"/>
        <rFont val="Times New Roman"/>
        <family val="1"/>
        <charset val="204"/>
      </rPr>
      <t xml:space="preserve"> 2 "Доля муниципальных дошкольных образовательных организаций (учреждений), имеющих все виды благоустройства"</t>
    </r>
  </si>
  <si>
    <r>
      <rPr>
        <b/>
        <sz val="11"/>
        <rFont val="Times New Roman"/>
        <family val="1"/>
        <charset val="204"/>
      </rPr>
      <t>Показатель 3 задачи 3 подпрограммы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"Доля дошкольных образовательных организаций (учреждений) обеспеченных компьютерным и мультимедийным оборудованием для организации образовательного процесса с детьми"</t>
    </r>
  </si>
  <si>
    <r>
      <rPr>
        <b/>
        <sz val="11"/>
        <rFont val="Times New Roman"/>
        <family val="1"/>
        <charset val="204"/>
      </rPr>
      <t>Мероприятие 3 задачи 3 подпрограммы 2</t>
    </r>
    <r>
      <rPr>
        <sz val="11"/>
        <rFont val="Times New Roman"/>
        <family val="1"/>
        <charset val="204"/>
      </rPr>
      <t xml:space="preserve"> "Содействие муниципальным дошкольным образовательным организациям (учреждениям) в проведении капитального ремонта зданий и помещений, находящихся в муниципальной собственности, используемых для предоставления услуг дошкольного образования"</t>
    </r>
  </si>
  <si>
    <r>
      <t>Подпрограмма 3.</t>
    </r>
    <r>
      <rPr>
        <sz val="11"/>
        <rFont val="Times New Roman"/>
        <family val="1"/>
        <charset val="204"/>
      </rPr>
      <t>"Обеспечение комплексной безопасности образоватедльных организаций (учреждений) МО "Осташковский район"</t>
    </r>
  </si>
  <si>
    <r>
      <t>Задача 1 подпрограммы 3.</t>
    </r>
    <r>
      <rPr>
        <sz val="11"/>
        <rFont val="Times New Roman"/>
        <family val="1"/>
        <charset val="204"/>
      </rPr>
      <t>"Обеспечение пожарной безопасности в образовательных организаций (учреждениий) МО "Осташковский район"</t>
    </r>
  </si>
  <si>
    <r>
      <rPr>
        <b/>
        <sz val="11"/>
        <rFont val="Times New Roman"/>
        <family val="1"/>
        <charset val="204"/>
      </rPr>
      <t>Показатель 2 задачи 1 подпрограммы</t>
    </r>
    <r>
      <rPr>
        <sz val="11"/>
        <rFont val="Times New Roman"/>
        <family val="1"/>
        <charset val="204"/>
      </rPr>
      <t xml:space="preserve"> 3 "Доля образовательных организаций (учреждений) МО «Осташковский район», оснащённых современными средствами пожарной безопасности"</t>
    </r>
  </si>
  <si>
    <r>
      <rPr>
        <b/>
        <sz val="11"/>
        <rFont val="Times New Roman"/>
        <family val="1"/>
        <charset val="204"/>
      </rPr>
      <t xml:space="preserve"> Мероприятие 4 задачи 1 подпрограммы 3</t>
    </r>
    <r>
      <rPr>
        <sz val="11"/>
        <rFont val="Times New Roman"/>
        <family val="1"/>
        <charset val="204"/>
      </rPr>
      <t xml:space="preserve"> "Материально - техническое обеспечение пожарной безопасности в образовательных организациях (учреждениях) дошкольного образования "</t>
    </r>
  </si>
  <si>
    <r>
      <rPr>
        <b/>
        <sz val="11"/>
        <rFont val="Times New Roman"/>
        <family val="1"/>
        <charset val="204"/>
      </rPr>
      <t xml:space="preserve"> Мероприятие 5 задачи 1 подпрограммы3</t>
    </r>
    <r>
      <rPr>
        <sz val="11"/>
        <rFont val="Times New Roman"/>
        <family val="1"/>
        <charset val="204"/>
      </rPr>
      <t xml:space="preserve"> "Материально - техническое обеспечение пожарной безопасности в образовательных организациях (учреждениях) дополнительного образования "</t>
    </r>
  </si>
  <si>
    <r>
      <t>З</t>
    </r>
    <r>
      <rPr>
        <b/>
        <sz val="11"/>
        <rFont val="Times New Roman"/>
        <family val="1"/>
        <charset val="204"/>
      </rPr>
      <t>адача 2 подпрограммы 3</t>
    </r>
    <r>
      <rPr>
        <sz val="11"/>
        <rFont val="Times New Roman"/>
        <family val="1"/>
        <charset val="204"/>
      </rPr>
      <t xml:space="preserve"> "Обеспечение антитеррористической безопасности в образовательных  организациях (учреждениях)  МО «Осташковский район"</t>
    </r>
  </si>
  <si>
    <r>
      <rPr>
        <b/>
        <sz val="11"/>
        <rFont val="Times New Roman"/>
        <family val="1"/>
        <charset val="204"/>
      </rPr>
      <t>Показатель 1 задачи 2 подпрограммы</t>
    </r>
    <r>
      <rPr>
        <sz val="11"/>
        <rFont val="Times New Roman"/>
        <family val="1"/>
        <charset val="204"/>
      </rPr>
      <t xml:space="preserve"> 3 "Количество образовательных организаций (учреждений) МО «Осташковский район», в которых проводились проверки по вопросам антитеррористической безопасности"</t>
    </r>
  </si>
  <si>
    <r>
      <rPr>
        <b/>
        <sz val="11"/>
        <rFont val="Times New Roman"/>
        <family val="1"/>
        <charset val="204"/>
      </rPr>
      <t>Показатель 2 задачи 2 подпрограммы</t>
    </r>
    <r>
      <rPr>
        <sz val="11"/>
        <rFont val="Times New Roman"/>
        <family val="1"/>
        <charset val="204"/>
      </rPr>
      <t xml:space="preserve"> 3 "Доля образовательных организаций (учреждений) МО «Осташковский район», оснащённых современными средствами антитеррористической защищённости"</t>
    </r>
  </si>
  <si>
    <r>
      <t>З</t>
    </r>
    <r>
      <rPr>
        <b/>
        <sz val="11"/>
        <rFont val="Times New Roman"/>
        <family val="1"/>
        <charset val="204"/>
      </rPr>
      <t>адача 3 подпрограммы 3</t>
    </r>
    <r>
      <rPr>
        <sz val="11"/>
        <rFont val="Times New Roman"/>
        <family val="1"/>
        <charset val="204"/>
      </rPr>
      <t xml:space="preserve"> "Обеспечение экологической безопасности в образовательных организациях (учреждениях)  МО «Осташковский район"</t>
    </r>
  </si>
  <si>
    <r>
      <rPr>
        <b/>
        <sz val="11"/>
        <rFont val="Times New Roman"/>
        <family val="1"/>
        <charset val="204"/>
      </rPr>
      <t>Показатель 1 задачи 3 подпрограммы</t>
    </r>
    <r>
      <rPr>
        <sz val="11"/>
        <rFont val="Times New Roman"/>
        <family val="1"/>
        <charset val="204"/>
      </rPr>
      <t xml:space="preserve"> 3 "Доля образовательных организаций (учреждений), оснащённых современными средствами экологической безопасности"</t>
    </r>
  </si>
  <si>
    <r>
      <rPr>
        <b/>
        <sz val="11"/>
        <rFont val="Times New Roman"/>
        <family val="1"/>
        <charset val="204"/>
      </rPr>
      <t>Показатель 2 задачи 3 подпрограммы</t>
    </r>
    <r>
      <rPr>
        <sz val="11"/>
        <rFont val="Times New Roman"/>
        <family val="1"/>
        <charset val="204"/>
      </rPr>
      <t xml:space="preserve"> 3 "Доля образовательных  организаций (учреждений), в которых установлено водоочистное оборудование"</t>
    </r>
  </si>
  <si>
    <r>
      <t>З</t>
    </r>
    <r>
      <rPr>
        <b/>
        <sz val="11"/>
        <rFont val="Times New Roman"/>
        <family val="1"/>
        <charset val="204"/>
      </rPr>
      <t>адача 4 подпрограммы 3</t>
    </r>
    <r>
      <rPr>
        <sz val="11"/>
        <rFont val="Times New Roman"/>
        <family val="1"/>
        <charset val="204"/>
      </rPr>
      <t xml:space="preserve"> "Повышение уровня охраны труда в образовательных организациях (учреждениях)  МО «Осташковский район"</t>
    </r>
  </si>
  <si>
    <r>
      <rPr>
        <b/>
        <sz val="11"/>
        <rFont val="Times New Roman"/>
        <family val="1"/>
        <charset val="204"/>
      </rPr>
      <t>Показатель 1 задачи 4 подпрограммы</t>
    </r>
    <r>
      <rPr>
        <sz val="11"/>
        <rFont val="Times New Roman"/>
        <family val="1"/>
        <charset val="204"/>
      </rPr>
      <t xml:space="preserve"> 3 "Доля руководителей  и ответственных лиц образовательных организациий (учреждений) МО «Осташковский район», прошедших обучение по охране труда"</t>
    </r>
  </si>
  <si>
    <r>
      <rPr>
        <b/>
        <sz val="11"/>
        <rFont val="Times New Roman"/>
        <family val="1"/>
        <charset val="204"/>
      </rPr>
      <t>Показатель 2 задачи 4 подпрограммы</t>
    </r>
    <r>
      <rPr>
        <sz val="11"/>
        <rFont val="Times New Roman"/>
        <family val="1"/>
        <charset val="204"/>
      </rPr>
      <t xml:space="preserve"> 3 "Доля образовательных организаций (учреждений) МО «Осташковский район», в которых проведена аттестация рабочих мест"</t>
    </r>
  </si>
  <si>
    <r>
      <rPr>
        <b/>
        <sz val="11"/>
        <rFont val="Times New Roman"/>
        <family val="1"/>
        <charset val="204"/>
      </rPr>
      <t>Показатель 2 задачи 1 подпрограммы</t>
    </r>
    <r>
      <rPr>
        <sz val="11"/>
        <rFont val="Times New Roman"/>
        <family val="1"/>
        <charset val="204"/>
      </rPr>
      <t xml:space="preserve"> 5 "Доля образовательных организаций (учреждений), имеющих программы по развитию одаренности школьников"</t>
    </r>
  </si>
  <si>
    <r>
      <rPr>
        <b/>
        <sz val="11"/>
        <rFont val="Times New Roman"/>
        <family val="1"/>
        <charset val="204"/>
      </rPr>
      <t>Административное мероприятие 1 задачи 1 подпрограммы 5</t>
    </r>
    <r>
      <rPr>
        <sz val="11"/>
        <rFont val="Times New Roman"/>
        <family val="1"/>
        <charset val="204"/>
      </rPr>
      <t xml:space="preserve"> "Разработка программ в образовательных организациях (учреждениях) по развитию одаренных и высокомотивированных детей"</t>
    </r>
  </si>
  <si>
    <r>
      <rPr>
        <b/>
        <sz val="11"/>
        <rFont val="Times New Roman"/>
        <family val="1"/>
        <charset val="204"/>
      </rPr>
      <t>Административное мероприятие 3 задачи 1 подпрограммы 5</t>
    </r>
    <r>
      <rPr>
        <sz val="11"/>
        <rFont val="Times New Roman"/>
        <family val="1"/>
        <charset val="204"/>
      </rPr>
      <t xml:space="preserve"> "Оказание методического сопровождения деятельности образовательных организаций (учреждений) в работе с одаренными детьми"</t>
    </r>
  </si>
  <si>
    <r>
      <rPr>
        <b/>
        <sz val="11"/>
        <rFont val="Times New Roman"/>
        <family val="1"/>
        <charset val="204"/>
      </rPr>
      <t>Показатель 2 задачи 2 подпрограммы</t>
    </r>
    <r>
      <rPr>
        <sz val="11"/>
        <rFont val="Times New Roman"/>
        <family val="1"/>
        <charset val="204"/>
      </rPr>
      <t xml:space="preserve"> 5 "Доля обучающихся, участников муниципальных, региональных, всероссийских и международных олимпиад, конкурсов, соревнований и конференций от общего количества обучающихся образовательных организаций (учреждений) МО «Осташковский район»"</t>
    </r>
  </si>
  <si>
    <r>
      <rPr>
        <b/>
        <sz val="11"/>
        <rFont val="Times New Roman"/>
        <family val="1"/>
        <charset val="204"/>
      </rPr>
      <t>Показатель 1  задачи 2 подпрограммы 1</t>
    </r>
    <r>
      <rPr>
        <sz val="11"/>
        <rFont val="Times New Roman"/>
        <family val="1"/>
        <charset val="204"/>
      </rPr>
      <t xml:space="preserve"> "Доля школьников обучающихся в муниципальных общеобразовательных организациях (учреждениях), соответствующих современным условиям осуществления образовательного процесса"</t>
    </r>
  </si>
  <si>
    <r>
      <rPr>
        <b/>
        <sz val="11"/>
        <rFont val="Times New Roman"/>
        <family val="1"/>
        <charset val="204"/>
      </rPr>
      <t>Мероприятие 2 задачи 3 подпрограммы 1</t>
    </r>
    <r>
      <rPr>
        <sz val="11"/>
        <rFont val="Times New Roman"/>
        <family val="1"/>
        <charset val="204"/>
      </rPr>
      <t xml:space="preserve"> "Обеспечение подвоза обучающихся, проживающих в сельской местности, к месту обучения и обратно за счёт средств областного бюджета"</t>
    </r>
  </si>
  <si>
    <r>
      <t xml:space="preserve">Мероприятие 3 задачи 3 подпрограммы 1 </t>
    </r>
    <r>
      <rPr>
        <sz val="11"/>
        <rFont val="Times New Roman"/>
        <family val="1"/>
        <charset val="204"/>
      </rPr>
      <t>" Обеспечение подвоза обучающихся, проживающих в сельской местности, к месту обучения и обратно, оказание прочих транспортных услуг в рамках муниципального задания за счёт средств местного бюджета"</t>
    </r>
  </si>
  <si>
    <r>
      <rPr>
        <b/>
        <sz val="11"/>
        <rFont val="Times New Roman"/>
        <family val="1"/>
        <charset val="204"/>
      </rPr>
      <t>Мероприятие 1 задачи 4 подпрограммы 1</t>
    </r>
    <r>
      <rPr>
        <sz val="11"/>
        <rFont val="Times New Roman"/>
        <family val="1"/>
        <charset val="204"/>
      </rPr>
      <t xml:space="preserve"> "Организация обеспечения учащихся начальных классов образовательных организаций (учреждений) горячим питанием" за счёт средств областного бюджета</t>
    </r>
  </si>
  <si>
    <r>
      <rPr>
        <b/>
        <sz val="11"/>
        <rFont val="Times New Roman"/>
        <family val="1"/>
        <charset val="204"/>
      </rPr>
      <t>Мероприятие 1 задачи 4 подпрограммы 1</t>
    </r>
    <r>
      <rPr>
        <sz val="11"/>
        <rFont val="Times New Roman"/>
        <family val="1"/>
        <charset val="204"/>
      </rPr>
      <t xml:space="preserve"> "Организация обеспечения учащихся начальных классов образовательных организаций (учреждений) горячим питанием" за счёт средств местного бюджета</t>
    </r>
  </si>
  <si>
    <r>
      <rPr>
        <b/>
        <sz val="11"/>
        <rFont val="Times New Roman"/>
        <family val="1"/>
        <charset val="204"/>
      </rPr>
      <t>Мероприятие 2 задачи 3 подпрограммы 2</t>
    </r>
    <r>
      <rPr>
        <sz val="11"/>
        <rFont val="Times New Roman"/>
        <family val="1"/>
        <charset val="204"/>
      </rPr>
      <t xml:space="preserve"> "Предоставление населению в электронном виде услуг по приему заявлений, постановке на учет и зачисление детей в образовательные организации (учреждения), реализубщие основную общеобразовательную программу дошкольного образования (Электронный детский сад)"</t>
    </r>
  </si>
  <si>
    <r>
      <rPr>
        <b/>
        <sz val="11"/>
        <rFont val="Times New Roman"/>
        <family val="1"/>
        <charset val="204"/>
      </rPr>
      <t>Мероприятие 2 задачи 3 подпрограммы 3</t>
    </r>
    <r>
      <rPr>
        <sz val="11"/>
        <rFont val="Times New Roman"/>
        <family val="1"/>
        <charset val="204"/>
      </rPr>
      <t xml:space="preserve"> "Установка и обслуживание водоочистного оборудования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</si>
  <si>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>Мероприятие 3 задачи 3 подпрограммы 3</t>
    </r>
    <r>
      <rPr>
        <sz val="11"/>
        <rFont val="Times New Roman"/>
        <family val="1"/>
        <charset val="204"/>
      </rPr>
      <t xml:space="preserve"> "Установка и обслуживание водоочистного оборудования в образовательных организациях (учреждениях) дошкольного образования""</t>
    </r>
  </si>
  <si>
    <r>
      <rPr>
        <b/>
        <sz val="11"/>
        <rFont val="Times New Roman"/>
        <family val="1"/>
        <charset val="204"/>
      </rPr>
      <t>Мероприятие 3 задачи 4 подпрограммы 2</t>
    </r>
    <r>
      <rPr>
        <sz val="11"/>
        <rFont val="Times New Roman"/>
        <family val="1"/>
        <charset val="204"/>
      </rPr>
      <t xml:space="preserve"> "Проведение аттестации рабочих мест в образовательных организациях (учреждениях) дошкольного образования"</t>
    </r>
  </si>
  <si>
    <t>КДН</t>
  </si>
  <si>
    <t>Централизованная бухгалтерия</t>
  </si>
  <si>
    <t xml:space="preserve">               _____________________</t>
  </si>
  <si>
    <t xml:space="preserve"> за счёт средств местного бюджета</t>
  </si>
  <si>
    <r>
      <t xml:space="preserve"> Мероприятие 5 задачи 1 подпрограммы 2 </t>
    </r>
    <r>
      <rPr>
        <sz val="11"/>
        <color indexed="8"/>
        <rFont val="Times New Roman"/>
        <family val="1"/>
        <charset val="204"/>
      </rPr>
      <t>"Обеспечение деятельности (оказание услуг) дошкольных образовательных организаций (учреждений) (приобретение основных средств, укрепление материально-технической базы) за счёт средств депутатов</t>
    </r>
  </si>
  <si>
    <r>
      <t xml:space="preserve">Мероприятие 6 задачи 1 подпрограммы 1 </t>
    </r>
    <r>
      <rPr>
        <sz val="11"/>
        <rFont val="Times New Roman"/>
        <family val="1"/>
        <charset val="204"/>
      </rPr>
      <t>"Обеспечение деятельности (оказание услуг) общеобразовательных организаций (учреждений) (средства депутатов)</t>
    </r>
  </si>
  <si>
    <r>
      <rPr>
        <b/>
        <sz val="11"/>
        <rFont val="Times New Roman"/>
        <family val="1"/>
        <charset val="204"/>
      </rPr>
      <t>Мероприятие 4 задачи 4 подпрограммы 2</t>
    </r>
    <r>
      <rPr>
        <sz val="11"/>
        <rFont val="Times New Roman"/>
        <family val="1"/>
        <charset val="204"/>
      </rPr>
      <t xml:space="preserve"> "Проведение аттестации рабочих мест в образовательных организациях (учреждениях) общего образования"</t>
    </r>
  </si>
  <si>
    <r>
      <rPr>
        <b/>
        <sz val="11"/>
        <rFont val="Times New Roman"/>
        <family val="1"/>
        <charset val="204"/>
      </rPr>
      <t xml:space="preserve"> Мероприятие 4 задачи 1 подпрограммы 2</t>
    </r>
    <r>
      <rPr>
        <sz val="11"/>
        <rFont val="Times New Roman"/>
        <family val="1"/>
        <charset val="204"/>
      </rPr>
      <t xml:space="preserve"> "Обеспечение деятельности образовательных организаций (учреждений), реализующих программу дошкольного образования по оказанию услуг качественного дошкольного образования в рамках выполнения муниципального задания":                                                                                          за счёт средств областного бюджета</t>
    </r>
  </si>
  <si>
    <r>
      <rPr>
        <b/>
        <sz val="11"/>
        <rFont val="Times New Roman"/>
        <family val="1"/>
        <charset val="204"/>
      </rPr>
      <t>Мероприятие 4 задачи 1 подпрограммы 1</t>
    </r>
    <r>
      <rPr>
        <sz val="11"/>
        <rFont val="Times New Roman"/>
        <family val="1"/>
        <charset val="204"/>
      </rPr>
      <t xml:space="preserve"> "Обеспечение деятельности образовательных организаций (учреждений), реализующих программы начального общего, основного общего, среднего общего образования  по оказанию услуг качественного образования в рамках выполнения муниципального задания"                                                                          за счёт средств областного бюджета</t>
    </r>
  </si>
  <si>
    <r>
      <rPr>
        <b/>
        <sz val="11"/>
        <rFont val="Times New Roman"/>
        <family val="1"/>
        <charset val="204"/>
      </rPr>
      <t>Показатель 3  задачи 1 подпрограммы 1</t>
    </r>
    <r>
      <rPr>
        <sz val="11"/>
        <rFont val="Times New Roman"/>
        <family val="1"/>
        <charset val="204"/>
      </rPr>
      <t xml:space="preserve"> "Доля школьников, обучающихся в учреждениях повышенного уровня, в общей численности обучающихся в дневных общеобразовательных организациях (учреждениях)"</t>
    </r>
  </si>
  <si>
    <t>Средства депутатов Совета депутатов бюджета МО "Городское поселение - г. Осташков"</t>
  </si>
  <si>
    <t>за счёт средств областного бюджета</t>
  </si>
  <si>
    <r>
      <rPr>
        <b/>
        <sz val="11"/>
        <rFont val="Times New Roman"/>
        <family val="1"/>
        <charset val="204"/>
      </rPr>
      <t>Мероприятие 3 задачи 1 подпрограммы 4</t>
    </r>
    <r>
      <rPr>
        <sz val="11"/>
        <rFont val="Times New Roman"/>
        <family val="1"/>
        <charset val="204"/>
      </rPr>
      <t xml:space="preserve"> "Содержание и обеспечение деятельности ЗОЛ "Чайка" в рамках муниципального задания (задания учредителя)</t>
    </r>
  </si>
  <si>
    <r>
      <rPr>
        <b/>
        <sz val="11"/>
        <rFont val="Times New Roman"/>
        <family val="1"/>
        <charset val="204"/>
      </rPr>
      <t>Мероприятие 2 задачи 1 подпрограммы 4</t>
    </r>
    <r>
      <rPr>
        <sz val="11"/>
        <rFont val="Times New Roman"/>
        <family val="1"/>
        <charset val="204"/>
      </rPr>
      <t xml:space="preserve"> "Обеспечение исполнения контрактов при продаже путёвок МБУ "ЗОЛ"Чайка"</t>
    </r>
  </si>
  <si>
    <r>
      <rPr>
        <b/>
        <sz val="11"/>
        <rFont val="Times New Roman"/>
        <family val="1"/>
        <charset val="204"/>
      </rPr>
      <t>Мероприятие 1 задачи 1 подпрограммы 4</t>
    </r>
    <r>
      <rPr>
        <sz val="11"/>
        <rFont val="Times New Roman"/>
        <family val="1"/>
        <charset val="204"/>
      </rPr>
      <t xml:space="preserve"> "Осуществление  ремонтных и строительных работ в  ЗОЛ "Чайка" в т.ч.:                                                         за счёт средств местного бюджета</t>
    </r>
  </si>
  <si>
    <r>
      <rPr>
        <b/>
        <sz val="11"/>
        <rFont val="Times New Roman"/>
        <family val="1"/>
        <charset val="204"/>
      </rPr>
      <t>Мероприятие 4 задачи 2 подпрограммы 1</t>
    </r>
    <r>
      <rPr>
        <sz val="11"/>
        <rFont val="Times New Roman"/>
        <family val="1"/>
        <charset val="204"/>
      </rPr>
      <t xml:space="preserve"> "Субсидии на выравнивание обеспеченности муниципальных образований по реализации ими их отдельных расходных обязательств за счёт средств областного бюджета"</t>
    </r>
  </si>
  <si>
    <t>2017 г.</t>
  </si>
  <si>
    <t>9,5/7,6</t>
  </si>
  <si>
    <r>
      <t>о реализации муниципальной   программы муниципального образования  «Осташковский район» Тверской области</t>
    </r>
    <r>
      <rPr>
        <sz val="14"/>
        <rFont val="Times New Roman"/>
        <family val="1"/>
        <charset val="204"/>
      </rPr>
      <t xml:space="preserve"> «__</t>
    </r>
    <r>
      <rPr>
        <u/>
        <sz val="14"/>
        <rFont val="Times New Roman"/>
        <family val="1"/>
        <charset val="204"/>
      </rPr>
      <t>РАЗВИТИЕ МУНИЦИПАЛЬНОЙ СИСТЕМЫ ОБРАЗОВАНИЯ на 2015-2017 годы</t>
    </r>
    <r>
      <rPr>
        <sz val="14"/>
        <rFont val="Times New Roman"/>
        <family val="1"/>
        <charset val="204"/>
      </rPr>
      <t>____»</t>
    </r>
  </si>
  <si>
    <r>
      <t>Главный администратор  (администратор)  муниципальной  программы муниципального образования   «Осташковский район» Тверской области</t>
    </r>
    <r>
      <rPr>
        <sz val="14"/>
        <rFont val="Times New Roman"/>
        <family val="1"/>
        <charset val="204"/>
      </rPr>
      <t xml:space="preserve"> ________</t>
    </r>
    <r>
      <rPr>
        <u/>
        <sz val="14"/>
        <rFont val="Times New Roman"/>
        <family val="1"/>
        <charset val="204"/>
      </rPr>
      <t>Администрация МО   «Осташковский район» (Отдел образования и молодёжной политики)</t>
    </r>
    <r>
      <rPr>
        <sz val="14"/>
        <rFont val="Times New Roman"/>
        <family val="1"/>
        <charset val="204"/>
      </rPr>
      <t>______________________________________________________________</t>
    </r>
  </si>
  <si>
    <r>
      <t>Главный администратор  (администратор) муниципальной  программы  муниципального образования «Осташковский район» Тверской области __</t>
    </r>
    <r>
      <rPr>
        <b/>
        <u/>
        <sz val="12"/>
        <rFont val="Times New Roman"/>
        <family val="1"/>
        <charset val="204"/>
      </rPr>
      <t>Администрация МО «Осташковский район» (Отдел образования и молодёжной политики)</t>
    </r>
    <r>
      <rPr>
        <b/>
        <sz val="12"/>
        <rFont val="Times New Roman"/>
        <family val="1"/>
        <charset val="204"/>
      </rPr>
      <t>____</t>
    </r>
  </si>
  <si>
    <t>2014г.</t>
  </si>
  <si>
    <r>
      <rPr>
        <b/>
        <sz val="11"/>
        <rFont val="Times New Roman"/>
        <family val="1"/>
        <charset val="204"/>
      </rPr>
      <t>Мероприятие 6 задачи 2 подпрограммы 1</t>
    </r>
    <r>
      <rPr>
        <sz val="11"/>
        <rFont val="Times New Roman"/>
        <family val="1"/>
        <charset val="204"/>
      </rPr>
      <t xml:space="preserve">  "Проведение работ  по капитальному ремонту беговой дорожки"</t>
    </r>
  </si>
  <si>
    <r>
      <t xml:space="preserve">Мероприятие 4 задачи 4 подпрограммы 1 </t>
    </r>
    <r>
      <rPr>
        <sz val="11"/>
        <rFont val="Times New Roman"/>
        <family val="1"/>
        <charset val="204"/>
      </rPr>
      <t>"Проведение мероприятий в муниципальных общеобразовательных организациях за счет средств бюджета МО "Осташковский район",связанных с приобретением программного продукта"</t>
    </r>
  </si>
  <si>
    <t>чел</t>
  </si>
  <si>
    <t xml:space="preserve">в том числе за счет средств депутатов </t>
  </si>
  <si>
    <t xml:space="preserve"> в т.ч.: Средства депутатов Собрания депутатов МО "Осташковский район"</t>
  </si>
  <si>
    <r>
      <t xml:space="preserve">Показатель 1 административного мероприятия 1 задачи 1 подпрограммы 1 </t>
    </r>
    <r>
      <rPr>
        <sz val="11"/>
        <rFont val="Times New Roman"/>
        <family val="1"/>
        <charset val="204"/>
      </rPr>
      <t>"Доля образовательных организаций (учреждений), имеющих муниципальное задание"</t>
    </r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</si>
  <si>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 xml:space="preserve">ероприятие  2 задачи 1 подпрограммы 1 </t>
    </r>
    <r>
      <rPr>
        <sz val="11"/>
        <rFont val="Times New Roman"/>
        <family val="1"/>
        <charset val="204"/>
      </rPr>
      <t>"Проведение анкетирования и социологических опросов с целью выявления степени удовлетворения жителей района услугами начального общего, основного общего, среднего общего и дополнительного образования"</t>
    </r>
  </si>
  <si>
    <t>чел.</t>
  </si>
  <si>
    <r>
      <rPr>
        <b/>
        <sz val="11"/>
        <rFont val="Times New Roman"/>
        <family val="1"/>
        <charset val="204"/>
      </rPr>
      <t xml:space="preserve">Показатель 1 мероприятия 2 задачи 3 подпрограммы 2 </t>
    </r>
    <r>
      <rPr>
        <sz val="11"/>
        <rFont val="Times New Roman"/>
        <family val="1"/>
        <charset val="204"/>
      </rPr>
      <t>"Количество муниципальных дошкольных образовательных организаций (учреждений), в которых проведён капитальный ремонт зданий и помещений"</t>
    </r>
  </si>
  <si>
    <r>
      <rPr>
        <b/>
        <sz val="11"/>
        <rFont val="Times New Roman"/>
        <family val="1"/>
        <charset val="204"/>
      </rPr>
      <t>Показатель 1 мероприятия 3 задачи 3 подпрограммы 2</t>
    </r>
    <r>
      <rPr>
        <sz val="11"/>
        <rFont val="Times New Roman"/>
        <family val="1"/>
        <charset val="204"/>
      </rPr>
      <t xml:space="preserve"> "Количество муниципальных дошкольных образовательных организаций (учреждений),  в которых проведён капитальный ремонт зданий и помещений за счёт средств областного бюджета"</t>
    </r>
  </si>
  <si>
    <r>
      <rPr>
        <b/>
        <sz val="11"/>
        <rFont val="Times New Roman"/>
        <family val="1"/>
        <charset val="204"/>
      </rPr>
      <t>Показатель 1 мероприятия 1 задачи 2 подпрограммы 1</t>
    </r>
    <r>
      <rPr>
        <sz val="11"/>
        <rFont val="Times New Roman"/>
        <family val="1"/>
        <charset val="204"/>
      </rPr>
      <t xml:space="preserve"> "Количество общеобразовательных организаций (учреждений), в которых проведён капитальный и текущий ремонт зданий и помещений, находящихся в муниципальной собственности, используемых для предоставления услуг начального общего, основного общего, среднего общего образования"</t>
    </r>
  </si>
  <si>
    <r>
      <t xml:space="preserve">Показатель 1 мероприятия 2 задачи 2 подпрограммы 1 </t>
    </r>
    <r>
      <rPr>
        <sz val="11"/>
        <rFont val="Times New Roman"/>
        <family val="1"/>
        <charset val="204"/>
      </rPr>
      <t>"Количество образовательных организаций (учреждений), в которых проведён капитальный и текущий ремонт зданий и помещений, находящихся в муниципальной собственности, используемых для предоставления услуг дополнительного образования"</t>
    </r>
  </si>
  <si>
    <r>
      <rPr>
        <b/>
        <sz val="11"/>
        <rFont val="Times New Roman"/>
        <family val="1"/>
        <charset val="204"/>
      </rPr>
      <t xml:space="preserve">Показатель 1 мероприятия 3 задачи 2 подпрограммы 1 </t>
    </r>
    <r>
      <rPr>
        <sz val="11"/>
        <rFont val="Times New Roman"/>
        <family val="1"/>
        <charset val="204"/>
      </rPr>
      <t>"Доля подведомственных учреждений, заключивших договора на обслуживание сетей коммунального хозяйства"</t>
    </r>
  </si>
  <si>
    <r>
      <rPr>
        <b/>
        <sz val="11"/>
        <rFont val="Times New Roman"/>
        <family val="1"/>
        <charset val="204"/>
      </rPr>
      <t>Показатель 2 мероприятия 3 задачи 2 подпрограммы 1</t>
    </r>
    <r>
      <rPr>
        <sz val="11"/>
        <rFont val="Times New Roman"/>
        <family val="1"/>
        <charset val="204"/>
      </rPr>
      <t xml:space="preserve"> "Количество подведомственных учреждений, имеющих кредиторскую задолженность по коммунальным платежам "</t>
    </r>
  </si>
  <si>
    <r>
      <rPr>
        <b/>
        <sz val="11"/>
        <rFont val="Times New Roman"/>
        <family val="1"/>
        <charset val="204"/>
      </rPr>
      <t xml:space="preserve">Подпрограмма 6 </t>
    </r>
    <r>
      <rPr>
        <sz val="11"/>
        <rFont val="Times New Roman"/>
        <family val="1"/>
        <charset val="204"/>
      </rPr>
      <t xml:space="preserve"> "Профилактика безнадзорности и правонарушений несовершеннолетних"</t>
    </r>
  </si>
  <si>
    <r>
      <t>З</t>
    </r>
    <r>
      <rPr>
        <b/>
        <sz val="11"/>
        <rFont val="Times New Roman"/>
        <family val="1"/>
        <charset val="204"/>
      </rPr>
      <t>адача 1 подпрограммы 6</t>
    </r>
    <r>
      <rPr>
        <sz val="11"/>
        <rFont val="Times New Roman"/>
        <family val="1"/>
        <charset val="204"/>
      </rPr>
      <t xml:space="preserve"> «Разработка системы профилактических и  предупредительных мер, направленных на раннее выявление лиц, склонных к совершению правонарушений и общественно опасных деяний».</t>
    </r>
  </si>
  <si>
    <r>
      <rPr>
        <b/>
        <sz val="11"/>
        <rFont val="Times New Roman"/>
        <family val="1"/>
        <charset val="204"/>
      </rPr>
      <t>Показатель 1 задачи 1 подпрограммы</t>
    </r>
    <r>
      <rPr>
        <sz val="11"/>
        <rFont val="Times New Roman"/>
        <family val="1"/>
        <charset val="204"/>
      </rPr>
      <t xml:space="preserve"> 6 «Количество несовершеннолетних, состоящих на учете в КДН и ЗП»</t>
    </r>
  </si>
  <si>
    <r>
      <rPr>
        <b/>
        <sz val="11"/>
        <rFont val="Times New Roman"/>
        <family val="1"/>
        <charset val="204"/>
      </rPr>
      <t>Показатель 2 задачи 1 подпрограммы</t>
    </r>
    <r>
      <rPr>
        <sz val="11"/>
        <rFont val="Times New Roman"/>
        <family val="1"/>
        <charset val="204"/>
      </rPr>
      <t xml:space="preserve"> 6 «Общее количество несовершеннолетних, состоящих на  внутришкольном  учете» </t>
    </r>
  </si>
  <si>
    <r>
      <rPr>
        <b/>
        <sz val="11"/>
        <rFont val="Times New Roman"/>
        <family val="1"/>
        <charset val="204"/>
      </rPr>
      <t>Показатель 3 задачи 1 подпрограммы</t>
    </r>
    <r>
      <rPr>
        <sz val="11"/>
        <rFont val="Times New Roman"/>
        <family val="1"/>
        <charset val="204"/>
      </rPr>
      <t xml:space="preserve"> 6 «Количество административных правонарушений, преступлений совершенных несовершеннолетними, состоящими на учете в КДН и ЗП»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</si>
  <si>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 задачи 1 подпрограммы 6 </t>
    </r>
    <r>
      <rPr>
        <sz val="11"/>
        <rFont val="Times New Roman"/>
        <family val="1"/>
        <charset val="204"/>
      </rPr>
      <t>«Проведение советов профилактики в образовательных учреждениях»</t>
    </r>
  </si>
  <si>
    <r>
      <t xml:space="preserve">Показатель 1 административного мероприятия 1 задачи 1 подпрограммы 6 </t>
    </r>
    <r>
      <rPr>
        <sz val="11"/>
        <rFont val="Times New Roman"/>
        <family val="1"/>
        <charset val="204"/>
      </rPr>
      <t>«Количество проведенных советов профилактики»</t>
    </r>
  </si>
  <si>
    <r>
      <t>З</t>
    </r>
    <r>
      <rPr>
        <b/>
        <sz val="11"/>
        <rFont val="Times New Roman"/>
        <family val="1"/>
        <charset val="204"/>
      </rPr>
      <t>адача 2 подпрограммы 6</t>
    </r>
    <r>
      <rPr>
        <sz val="11"/>
        <rFont val="Times New Roman"/>
        <family val="1"/>
        <charset val="204"/>
      </rPr>
      <t xml:space="preserve"> «Совершенствование системы межведомственного взаимодействия субъектов профилактики»</t>
    </r>
  </si>
  <si>
    <r>
      <rPr>
        <b/>
        <sz val="11"/>
        <rFont val="Times New Roman"/>
        <family val="1"/>
        <charset val="204"/>
      </rPr>
      <t>Показатель 1 задачи 2 подпрограммы</t>
    </r>
    <r>
      <rPr>
        <sz val="11"/>
        <rFont val="Times New Roman"/>
        <family val="1"/>
        <charset val="204"/>
      </rPr>
      <t xml:space="preserve"> 6 «Количество мероприятий, совместно проведенных субъектами профилактики»</t>
    </r>
  </si>
  <si>
    <r>
      <rPr>
        <b/>
        <sz val="11"/>
        <rFont val="Times New Roman"/>
        <family val="1"/>
        <charset val="204"/>
      </rPr>
      <t>Мероприятие 1 задачи 2 подпрограммы 6</t>
    </r>
    <r>
      <rPr>
        <sz val="11"/>
        <rFont val="Times New Roman"/>
        <family val="1"/>
        <charset val="204"/>
      </rPr>
      <t xml:space="preserve"> «Проведение  семинаров, совместных совещаний для  учреждений образования при участии иных субъектов профилактики»</t>
    </r>
  </si>
  <si>
    <r>
      <t>Показатель 1 мероприятия 1 задачи 2 подпрограммы 6</t>
    </r>
    <r>
      <rPr>
        <sz val="11"/>
        <rFont val="Times New Roman"/>
        <family val="1"/>
        <charset val="204"/>
      </rPr>
      <t xml:space="preserve"> «Количество проведенных семинаров, совещаний»</t>
    </r>
  </si>
  <si>
    <r>
      <t xml:space="preserve">Административное мероприятие 2 задачи 2 подпрограммы 6 </t>
    </r>
    <r>
      <rPr>
        <sz val="11"/>
        <rFont val="Times New Roman"/>
        <family val="1"/>
        <charset val="204"/>
      </rPr>
      <t>«Проведение декадника лекционно- правовых встреч,  лекций  в учреждениях для различных категорий населения (учащиеся, педагоги, родители)»</t>
    </r>
  </si>
  <si>
    <r>
      <t xml:space="preserve">Показатель 1 административного мероприятия 2 задачи 2 подпрограммы 6 </t>
    </r>
    <r>
      <rPr>
        <sz val="11"/>
        <rFont val="Times New Roman"/>
        <family val="1"/>
        <charset val="204"/>
      </rPr>
      <t>«Количество  принявших участие во встречах»</t>
    </r>
  </si>
  <si>
    <r>
      <t>З</t>
    </r>
    <r>
      <rPr>
        <b/>
        <sz val="11"/>
        <rFont val="Times New Roman"/>
        <family val="1"/>
        <charset val="204"/>
      </rPr>
      <t>адача 3 подпрограммы 6</t>
    </r>
    <r>
      <rPr>
        <sz val="11"/>
        <rFont val="Times New Roman"/>
        <family val="1"/>
        <charset val="204"/>
      </rPr>
      <t xml:space="preserve"> «Оказание содействия в организации досуга и занятости, состоящих на учете в КДН и ЗП»</t>
    </r>
  </si>
  <si>
    <r>
      <rPr>
        <b/>
        <sz val="11"/>
        <rFont val="Times New Roman"/>
        <family val="1"/>
        <charset val="204"/>
      </rPr>
      <t>Показатель 1 задачи 3 подпрограммы</t>
    </r>
    <r>
      <rPr>
        <sz val="11"/>
        <rFont val="Times New Roman"/>
        <family val="1"/>
        <charset val="204"/>
      </rPr>
      <t xml:space="preserve"> 6 «Количество  подучетных несовершеннолетних, систематически посещающих спортивные секции, кружки.»</t>
    </r>
  </si>
  <si>
    <r>
      <rPr>
        <b/>
        <sz val="11"/>
        <rFont val="Times New Roman"/>
        <family val="1"/>
        <charset val="204"/>
      </rPr>
      <t>Показатель 2 задачи 3 подпрограммы</t>
    </r>
    <r>
      <rPr>
        <sz val="11"/>
        <rFont val="Times New Roman"/>
        <family val="1"/>
        <charset val="204"/>
      </rPr>
      <t xml:space="preserve"> 6 «Количество  подучетных несовершеннолетних, трудоустроенных   при обращении, в том числе в каникулярный период»</t>
    </r>
  </si>
  <si>
    <r>
      <rPr>
        <b/>
        <sz val="11"/>
        <rFont val="Times New Roman"/>
        <family val="1"/>
        <charset val="204"/>
      </rPr>
      <t>Мероприятие 1 задачи 3 подпрограммы 6</t>
    </r>
    <r>
      <rPr>
        <sz val="11"/>
        <rFont val="Times New Roman"/>
        <family val="1"/>
        <charset val="204"/>
      </rPr>
      <t xml:space="preserve"> «Организация и проведение молодежных акций с участием несовершеннолетних, состоящих на учете в КДН и ЗП»</t>
    </r>
  </si>
  <si>
    <r>
      <t>Показатель 1 мероприятия 1 задачи 3 подпрограммы 6</t>
    </r>
    <r>
      <rPr>
        <sz val="11"/>
        <rFont val="Times New Roman"/>
        <family val="1"/>
        <charset val="204"/>
      </rPr>
      <t xml:space="preserve"> «Количество подучетных  несовершеннолетних, принявших участие в акциях»</t>
    </r>
  </si>
  <si>
    <r>
      <t xml:space="preserve"> мероприятие 2 задачи 3 подпрограммы 6 </t>
    </r>
    <r>
      <rPr>
        <sz val="11"/>
        <rFont val="Times New Roman"/>
        <family val="1"/>
        <charset val="204"/>
      </rPr>
      <t>«Проведение познавательных экскурсий»</t>
    </r>
  </si>
  <si>
    <r>
      <t xml:space="preserve">Показатель 1 мероприятия 2 задачи 3 подпрограммы 6 </t>
    </r>
    <r>
      <rPr>
        <sz val="11"/>
        <rFont val="Times New Roman"/>
        <family val="1"/>
        <charset val="204"/>
      </rPr>
      <t>«Количество подучетных  несовершеннолетних, принявших участие в экскурсиях»</t>
    </r>
  </si>
  <si>
    <r>
      <t>З</t>
    </r>
    <r>
      <rPr>
        <b/>
        <sz val="11"/>
        <rFont val="Times New Roman"/>
        <family val="1"/>
        <charset val="204"/>
      </rPr>
      <t xml:space="preserve">адача 4 подпрограммы 6 </t>
    </r>
    <r>
      <rPr>
        <sz val="11"/>
        <rFont val="Times New Roman"/>
        <family val="1"/>
        <charset val="204"/>
      </rPr>
      <t>«Развитие системы работы с семьями, состоящими на учете в КДН и ЗП»</t>
    </r>
  </si>
  <si>
    <r>
      <rPr>
        <b/>
        <sz val="11"/>
        <rFont val="Times New Roman"/>
        <family val="1"/>
        <charset val="204"/>
      </rPr>
      <t>Показатель 1 задачи 4 подпрограммы</t>
    </r>
    <r>
      <rPr>
        <sz val="11"/>
        <rFont val="Times New Roman"/>
        <family val="1"/>
        <charset val="204"/>
      </rPr>
      <t xml:space="preserve"> 6 «Количество семей, состоящих на учете в КДН и ЗП»</t>
    </r>
  </si>
  <si>
    <r>
      <rPr>
        <b/>
        <sz val="11"/>
        <rFont val="Times New Roman"/>
        <family val="1"/>
        <charset val="204"/>
      </rPr>
      <t>Показатель 2 задачи 4 подпрограммы</t>
    </r>
    <r>
      <rPr>
        <sz val="11"/>
        <rFont val="Times New Roman"/>
        <family val="1"/>
        <charset val="204"/>
      </rPr>
      <t xml:space="preserve"> 6 «Количество учреждений, ведущих профилактическую работу по предупреждению семейного неблагополучия»</t>
    </r>
  </si>
  <si>
    <r>
      <rPr>
        <b/>
        <sz val="11"/>
        <rFont val="Times New Roman"/>
        <family val="1"/>
        <charset val="204"/>
      </rPr>
      <t>Показатель 3 задачи 4 подпрограммы</t>
    </r>
    <r>
      <rPr>
        <sz val="11"/>
        <rFont val="Times New Roman"/>
        <family val="1"/>
        <charset val="204"/>
      </rPr>
      <t xml:space="preserve"> 6 «Количество семей, дети из которых временно помещены в  государственные учреждения».</t>
    </r>
  </si>
  <si>
    <r>
      <rPr>
        <b/>
        <sz val="11"/>
        <rFont val="Times New Roman"/>
        <family val="1"/>
        <charset val="204"/>
      </rPr>
      <t>Мероприятие 1 задачи 4 подпрограммы 6</t>
    </r>
    <r>
      <rPr>
        <sz val="11"/>
        <rFont val="Times New Roman"/>
        <family val="1"/>
        <charset val="204"/>
      </rPr>
      <t xml:space="preserve"> «Проведение образовательными учреждениями профилактических мероприятий с семьями»</t>
    </r>
  </si>
  <si>
    <r>
      <t>Показатель 1 мероприятия 1 задачи 4 подпрограммы 6</t>
    </r>
    <r>
      <rPr>
        <sz val="11"/>
        <rFont val="Times New Roman"/>
        <family val="1"/>
        <charset val="204"/>
      </rPr>
      <t xml:space="preserve"> « Количество  мероприятий, проведенных образовательными учреждениями»</t>
    </r>
  </si>
  <si>
    <r>
      <t xml:space="preserve">Административное мероприятие 2 задачи 4 подпрограммы 6 </t>
    </r>
    <r>
      <rPr>
        <sz val="11"/>
        <rFont val="Times New Roman"/>
        <family val="1"/>
        <charset val="204"/>
      </rPr>
      <t>«Проведение рейдов по семьям, состоящим на учете в КДН и ЗП или находящимся в СОП»</t>
    </r>
  </si>
  <si>
    <r>
      <t xml:space="preserve">Показатель 1 административного мероприятия 2 задачи 4 подпрограммы 6 </t>
    </r>
    <r>
      <rPr>
        <sz val="11"/>
        <rFont val="Times New Roman"/>
        <family val="1"/>
        <charset val="204"/>
      </rPr>
      <t xml:space="preserve">«Количество  посещенных семей»
</t>
    </r>
  </si>
  <si>
    <r>
      <t xml:space="preserve">Административное мероприятие 3 задачи 4 подпрограммы 6 </t>
    </r>
    <r>
      <rPr>
        <sz val="11"/>
        <rFont val="Times New Roman"/>
        <family val="1"/>
        <charset val="204"/>
      </rPr>
      <t>«Проведение ежегодного районного родительского собрания»</t>
    </r>
  </si>
  <si>
    <r>
      <t xml:space="preserve">Показатель 1  административного мероприятия 3 задачи 4 подпрограммы 6 </t>
    </r>
    <r>
      <rPr>
        <sz val="11"/>
        <rFont val="Times New Roman"/>
        <family val="1"/>
        <charset val="204"/>
      </rPr>
      <t xml:space="preserve">«Количество родителей, принявших участие в собрании»
</t>
    </r>
  </si>
  <si>
    <r>
      <t>З</t>
    </r>
    <r>
      <rPr>
        <b/>
        <sz val="11"/>
        <rFont val="Times New Roman"/>
        <family val="1"/>
        <charset val="204"/>
      </rPr>
      <t xml:space="preserve">адача 5 подпрограммы 6 </t>
    </r>
    <r>
      <rPr>
        <sz val="11"/>
        <rFont val="Times New Roman"/>
        <family val="1"/>
        <charset val="204"/>
      </rPr>
      <t>«Информационное сопровождение деятельности КДН и ЗП»</t>
    </r>
  </si>
  <si>
    <r>
      <rPr>
        <b/>
        <sz val="11"/>
        <rFont val="Times New Roman"/>
        <family val="1"/>
        <charset val="204"/>
      </rPr>
      <t>Показатель 1 задачи 5 подпрограммы</t>
    </r>
    <r>
      <rPr>
        <sz val="11"/>
        <rFont val="Times New Roman"/>
        <family val="1"/>
        <charset val="204"/>
      </rPr>
      <t xml:space="preserve"> 6 «Количество видов информационных материалов»</t>
    </r>
  </si>
  <si>
    <r>
      <rPr>
        <b/>
        <sz val="11"/>
        <rFont val="Times New Roman"/>
        <family val="1"/>
        <charset val="204"/>
      </rPr>
      <t>Мероприятие 1 задачи 5 подпрограммы 6</t>
    </r>
    <r>
      <rPr>
        <sz val="11"/>
        <rFont val="Times New Roman"/>
        <family val="1"/>
        <charset val="204"/>
      </rPr>
      <t xml:space="preserve"> «Издание информационных листовок, тематических плакатов, брошюр, буклетов  с разъяснительными сведениями для различных групп населения»</t>
    </r>
  </si>
  <si>
    <r>
      <t>Показатель 1 мероприятия 1 задачи 5 подпрограммы 6</t>
    </r>
    <r>
      <rPr>
        <sz val="11"/>
        <rFont val="Times New Roman"/>
        <family val="1"/>
        <charset val="204"/>
      </rPr>
      <t xml:space="preserve"> «Количество учреждений, в которых  систематически размещаются и распространяются информационные материалы»</t>
    </r>
  </si>
  <si>
    <r>
      <t xml:space="preserve">мероприятие 2 задачи 5 подпрограммы 6 </t>
    </r>
    <r>
      <rPr>
        <sz val="11"/>
        <rFont val="Times New Roman"/>
        <family val="1"/>
        <charset val="204"/>
      </rPr>
      <t>«Размещение материалов о деятельности КДН и ЗП, органов и учреждений системы профилактики  в местных СМИ»</t>
    </r>
  </si>
  <si>
    <r>
      <t xml:space="preserve">Показатель 1  мероприятия 2 задачи 5 подпрограммы 6 </t>
    </r>
    <r>
      <rPr>
        <sz val="11"/>
        <rFont val="Times New Roman"/>
        <family val="1"/>
        <charset val="204"/>
      </rPr>
      <t xml:space="preserve">«Количество размещенных материалов»
</t>
    </r>
  </si>
  <si>
    <r>
      <t xml:space="preserve">Мероприятие 3 задачи 3 подпрограммы 1 </t>
    </r>
    <r>
      <rPr>
        <sz val="11"/>
        <rFont val="Times New Roman"/>
        <family val="1"/>
        <charset val="204"/>
      </rPr>
      <t>"Оказание транспортных услуг Тверской региональной некоммерческой общественной организации по работе с допризывной молодежью"</t>
    </r>
  </si>
  <si>
    <t>Я</t>
  </si>
  <si>
    <t>средства областного бюджета -</t>
  </si>
  <si>
    <t>средства местного бюджета</t>
  </si>
  <si>
    <t xml:space="preserve"> в том числе  средства депутата Собрания депутатов муниципального образования "Осташковский район"</t>
  </si>
  <si>
    <r>
      <rPr>
        <b/>
        <sz val="11"/>
        <rFont val="Times New Roman"/>
        <family val="1"/>
        <charset val="204"/>
      </rPr>
      <t>Мероприятие 2 задачи 1 подпрограммы 4</t>
    </r>
    <r>
      <rPr>
        <sz val="11"/>
        <rFont val="Times New Roman"/>
        <family val="1"/>
        <charset val="204"/>
      </rPr>
      <t xml:space="preserve"> "Реализация мероприятий по укреплению материально-технической базы муниципальных организаций отдыха и оздоровления детей"- средства местного бюджета</t>
    </r>
  </si>
  <si>
    <t>Создание условий для развития системы отдыха и оздоровления детей за счет средств областного бюджета</t>
  </si>
  <si>
    <r>
      <t xml:space="preserve">Мероприятие 8 задачи 1 подпрограммы 1 </t>
    </r>
    <r>
      <rPr>
        <sz val="11"/>
        <rFont val="Times New Roman"/>
        <family val="1"/>
        <charset val="204"/>
      </rPr>
      <t>"Проведение мероприятий в муниципальных общеобразовательных организациях(учреждениях) и образовательных организациях (учреждениях) дополнительного образования за счет средств бюджета МО"Городское поселение-г.Осташков",предусмотренных на выполнение наказов избирателей депутатов Совета депутатов бюджета МО "Городское поселение-г.Осташков"</t>
    </r>
  </si>
  <si>
    <r>
      <rPr>
        <b/>
        <sz val="11"/>
        <rFont val="Times New Roman"/>
        <family val="1"/>
        <charset val="204"/>
      </rPr>
      <t xml:space="preserve">Показатель 1 мероприятия 8 задачи 1 подпрограммы 1 </t>
    </r>
    <r>
      <rPr>
        <sz val="11"/>
        <rFont val="Times New Roman"/>
        <family val="1"/>
        <charset val="204"/>
      </rPr>
      <t>"Количество общеобразовательных организаций (учреждений) , в которых проведены мероприятия  за счет средств бюджета МО "Городское поселение-г.Осташков""</t>
    </r>
  </si>
  <si>
    <r>
      <t>Мероприятие 4 задачи 3 подпрограммы 1"</t>
    </r>
    <r>
      <rPr>
        <sz val="11"/>
        <rFont val="Times New Roman"/>
        <family val="1"/>
        <charset val="204"/>
      </rPr>
      <t>Приобретение тахографов ,их активация  и калибровка"</t>
    </r>
  </si>
  <si>
    <r>
      <t xml:space="preserve">Показатель 1 мероприятия 4 задачи 3 подпрограммы 1 </t>
    </r>
    <r>
      <rPr>
        <sz val="11"/>
        <rFont val="Times New Roman"/>
        <family val="1"/>
        <charset val="204"/>
      </rPr>
      <t>"Количество приобретённых  тахографов""</t>
    </r>
  </si>
  <si>
    <t>1097/148</t>
  </si>
  <si>
    <t>1003/129</t>
  </si>
  <si>
    <r>
      <t xml:space="preserve">« </t>
    </r>
    <r>
      <rPr>
        <i/>
        <u/>
        <sz val="12"/>
        <rFont val="Times New Roman"/>
        <family val="1"/>
        <charset val="204"/>
      </rPr>
      <t>___РАЗВИТИЕ МУНИЦИПАЛЬНОЙ СИСТЕМЫ ОБРАЗОВАНИЯ на 2014 - 2019 годы____</t>
    </r>
    <r>
      <rPr>
        <i/>
        <sz val="12"/>
        <rFont val="Times New Roman"/>
        <family val="1"/>
        <charset val="204"/>
      </rPr>
      <t>»</t>
    </r>
  </si>
  <si>
    <t>10,9/10,6</t>
  </si>
  <si>
    <r>
      <rPr>
        <b/>
        <sz val="11"/>
        <rFont val="Times New Roman"/>
        <family val="1"/>
        <charset val="204"/>
      </rPr>
      <t>Мероприятие 1 задачи 2 подпрограммы 1</t>
    </r>
    <r>
      <rPr>
        <sz val="11"/>
        <rFont val="Times New Roman"/>
        <family val="1"/>
        <charset val="204"/>
      </rPr>
      <t xml:space="preserve"> "Содействие муниципальным общеобразовательным организациям (учрерждениям) в проведении капитального и текущего ремонта зданий и помещений, находящихся в муниципальной собственности, используемых для предоставления услуг начального общего, основного общего, среднего общего образования"</t>
    </r>
  </si>
  <si>
    <t xml:space="preserve">Мероприятие 3 задачи 5 подпрограммы 1 "Организация посещения обучающимися образовательных организаций Тверского императорского путевого дворца в рамках реализации проекта "Нас пригласли во Дворец!" в части обеспечения подвоза, за счет средств местного бюджета </t>
  </si>
  <si>
    <t>L</t>
  </si>
  <si>
    <r>
      <rPr>
        <b/>
        <sz val="11"/>
        <rFont val="Times New Roman"/>
        <family val="1"/>
        <charset val="204"/>
      </rPr>
      <t xml:space="preserve">Показатель 1 мероприятия 1 задачи 3 подпрограммы 1 </t>
    </r>
    <r>
      <rPr>
        <sz val="11"/>
        <rFont val="Times New Roman"/>
        <family val="1"/>
        <charset val="204"/>
      </rPr>
      <t xml:space="preserve">"Наличие подтверждающих документов о прохождении технического осмотра автобуса для подвоза учащихся, проживающих в сельской местности, к месту обучения и обратно </t>
    </r>
  </si>
  <si>
    <r>
      <rPr>
        <b/>
        <sz val="11"/>
        <rFont val="Times New Roman"/>
        <family val="1"/>
        <charset val="204"/>
      </rPr>
      <t>Показатель 2 мероприятия 1 задачи 3 подпрограммы 1</t>
    </r>
    <r>
      <rPr>
        <sz val="11"/>
        <rFont val="Times New Roman"/>
        <family val="1"/>
        <charset val="204"/>
      </rPr>
      <t>Соответствие автобусов для подвоза учащихся, проживающих в сельской местности, к месту обучения и обратно ГОСТ Р 51160-98 "Автобусы для перевозки детей. Технические требования"</t>
    </r>
  </si>
  <si>
    <r>
      <rPr>
        <b/>
        <sz val="11"/>
        <rFont val="Times New Roman"/>
        <family val="1"/>
        <charset val="204"/>
      </rPr>
      <t>Показатель 3 мероприятия 1 задачи 3 подпрограммы 1</t>
    </r>
    <r>
      <rPr>
        <sz val="11"/>
        <rFont val="Times New Roman"/>
        <family val="1"/>
        <charset val="204"/>
      </rPr>
      <t>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25.08.2008 № 641 апаратурой спутниковой навигации ГЛОНАСС или ГЛОНАСС/GPS</t>
    </r>
  </si>
  <si>
    <r>
      <rPr>
        <b/>
        <sz val="11"/>
        <rFont val="Times New Roman"/>
        <family val="1"/>
        <charset val="204"/>
      </rPr>
      <t>Показатель 4 мероприятия 1 задачи 3 подпрограммы 1</t>
    </r>
    <r>
      <rPr>
        <sz val="11"/>
        <rFont val="Times New Roman"/>
        <family val="1"/>
        <charset val="204"/>
      </rPr>
      <t>Оснащение автобусов для подвоза учащихся, проживающих в сельской местности, к месту обучения и обратно на основании приказа Министерства траспорта Российской Федерации от 21.08.2013 № 273 тахографами</t>
    </r>
  </si>
  <si>
    <t>Показатель 1 мероприятия 3 задачи 5 подпрограммы 1 " Количество обучающихся 8-11 классов муниципальных общеобразовательных организаций"</t>
  </si>
  <si>
    <t>Показатель 2 мероприятия 3 задачи 5 подпрограммы 1 " Доля обучающихся 8-11 классов муниципальных общеобразовательных организаций, посетивших тверской императорский дворец в рамках реализации проекта "Нас пригласили во Дворец!"</t>
  </si>
  <si>
    <t>Показатель3 мероприятия 3 задачи 5 Количество поездок обучающихся 8-11 клссов, участвующих в посщении Тверского путевого дворца в рамках реализации проекта "Нас пригласили во Дворец!"</t>
  </si>
  <si>
    <r>
      <rPr>
        <b/>
        <sz val="11"/>
        <rFont val="Times New Roman"/>
        <family val="1"/>
        <charset val="204"/>
      </rPr>
      <t xml:space="preserve">Мероприятие 5 задачи 3 подпрограммы 2 </t>
    </r>
    <r>
      <rPr>
        <sz val="11"/>
        <rFont val="Times New Roman"/>
        <family val="1"/>
        <charset val="204"/>
      </rPr>
      <t>"Содействие муниципальным дошкольным образовательным организациям (учреждениям) в проведении текущего  ремонта зданий и помещений,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</si>
  <si>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 xml:space="preserve">Показатель 1 мероприятия 5 задачи 3 подпрограммы 2 </t>
    </r>
    <r>
      <rPr>
        <sz val="11"/>
        <rFont val="Times New Roman"/>
        <family val="1"/>
        <charset val="204"/>
      </rPr>
      <t>"Количество муниципальных дошкольных образовательных организаций (учреждений),  в которых проведён текущий ремонт зданий и помещений "</t>
    </r>
  </si>
  <si>
    <r>
      <rPr>
        <b/>
        <sz val="11"/>
        <rFont val="Times New Roman"/>
        <family val="1"/>
        <charset val="204"/>
      </rPr>
      <t>Показатель 1 мероприятия 4 задачи 1 подпрограммы 3</t>
    </r>
    <r>
      <rPr>
        <sz val="11"/>
        <rFont val="Times New Roman"/>
        <family val="1"/>
        <charset val="204"/>
      </rPr>
      <t xml:space="preserve"> "Количество бюджетных учреждений , в которых проведены мероприятия"</t>
    </r>
  </si>
  <si>
    <t>Мероприятие 7 задачи 2 подпрограммы 4 "Создание в муниципальных общеобразовательных организациях , расположенных в сельской местности, условий для занятия физической культурой и спортом по направлению "Развитие школьных спортивных клубов" за счет средств местного бюджета</t>
  </si>
  <si>
    <t>Показатель 1 мероприятия 7 задачи 2 подпрограммы4 "Количество обучающихся МБОУ "Ворошиловская ООШ", вовлеченных в клуб"</t>
  </si>
  <si>
    <r>
      <rPr>
        <b/>
        <sz val="11"/>
        <rFont val="Times New Roman"/>
        <family val="1"/>
        <charset val="204"/>
      </rPr>
      <t xml:space="preserve">Мероприятие 7 задачи 2 подпрограммы 4 </t>
    </r>
    <r>
      <rPr>
        <sz val="11"/>
        <rFont val="Times New Roman"/>
        <family val="1"/>
        <charset val="204"/>
      </rPr>
      <t>"Создание в муниципальных общеобразовательных организациях , расположенных в сельской местности, условий для занятия физической культурой и спортом по направлению "Развитие школьных спортивных клубов" за счет средств областного бюджета</t>
    </r>
  </si>
  <si>
    <r>
      <rPr>
        <b/>
        <sz val="11"/>
        <rFont val="Times New Roman"/>
        <family val="1"/>
        <charset val="204"/>
      </rPr>
      <t xml:space="preserve">Мероприятие 8 задачи 2 подпрограммы 4 </t>
    </r>
    <r>
      <rPr>
        <sz val="11"/>
        <rFont val="Times New Roman"/>
        <family val="1"/>
        <charset val="204"/>
      </rPr>
      <t>"Реализация мероприятий по материально-техническому обеспечению пожарной безопасности в ЗОЛ "Чайка"</t>
    </r>
  </si>
  <si>
    <t>Мероприятие 6 задачи 1 подпрограммы 2 "Укрепление материально-технической базымуниципальных дошкольных образовательных организаций (учреждений)"</t>
  </si>
  <si>
    <t xml:space="preserve">Показатель 1  мероприятия 6 задачи 1 подпрограммы 2 " Количество мероприятий, направленных на укрепление материально-технической базы муниципальных дошкольных образовательных организаций (учреждений)" </t>
  </si>
  <si>
    <r>
      <rPr>
        <b/>
        <sz val="11"/>
        <rFont val="Times New Roman"/>
        <family val="1"/>
        <charset val="204"/>
      </rPr>
      <t>Мероприятие 4 задачи 1 подпрограммы 3 "</t>
    </r>
    <r>
      <rPr>
        <sz val="11"/>
        <rFont val="Times New Roman"/>
        <family val="1"/>
        <charset val="204"/>
      </rPr>
      <t>Материально-техническое обеспечение пожарной безопасности  образовательных организациях (учреждениях) дошкольного образования"</t>
    </r>
  </si>
  <si>
    <t>Показатель 1 мероприятия 8 задачи 2 подпрограммы 4 "Объем выполненых мероприятий по материально-техническому обеспечению пожарной безопасности в ЗОЛ "Чайка"</t>
  </si>
  <si>
    <r>
      <t xml:space="preserve">Мероприятие 9 задачи 1 подпрограммы 1 </t>
    </r>
    <r>
      <rPr>
        <sz val="11"/>
        <rFont val="Times New Roman"/>
        <family val="1"/>
        <charset val="204"/>
      </rPr>
      <t>"Укрепление материально-технической базы муниципальных общеобразовательных организаций (учреждений)</t>
    </r>
  </si>
  <si>
    <r>
      <rPr>
        <b/>
        <sz val="11"/>
        <rFont val="Times New Roman"/>
        <family val="1"/>
        <charset val="204"/>
      </rPr>
      <t xml:space="preserve">Показатель 1 мероприятия 9 задачи 1 подпрограммы 1 </t>
    </r>
    <r>
      <rPr>
        <sz val="11"/>
        <rFont val="Times New Roman"/>
        <family val="1"/>
        <charset val="204"/>
      </rPr>
      <t>"Количество общеобразовательных организаций (учреждений) , в которых проведены мероприятия  по укреплению материально-технической базы"</t>
    </r>
  </si>
  <si>
    <t>средства местного бюджета -</t>
  </si>
  <si>
    <r>
      <t>Показатель 1 мероприятия 1 задачи 1 подпрограммы 4</t>
    </r>
    <r>
      <rPr>
        <sz val="11"/>
        <rFont val="Times New Roman"/>
        <family val="1"/>
        <charset val="204"/>
      </rPr>
      <t xml:space="preserve"> "Объём выполненных ремонтных и строительных работ в ЗОЛ "Чайка"</t>
    </r>
  </si>
  <si>
    <t>Мероприятие 3 задачи 5 подпрограммы 1 "Субсидия из областного бюджета Тверской области на организацию посещения обучающимися образовательных организаций Тверского императорского путевого дворца в рамках реализации проекта "Нас пригласли во Дворец!" в части обеспечения подвоза, за сет средств областного бюджета</t>
  </si>
  <si>
    <t>за счет средств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</si>
</sst>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37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3" fillId="2" borderId="0" xfId="0" applyFont="1" applyFill="1" applyAlignment="1">
      <alignment vertical="top" wrapText="1"/>
    </xf>
    <xf numFmtId="0" fontId="0" fillId="3" borderId="0" xfId="0" applyFill="1"/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15" fillId="2" borderId="0" xfId="0" applyFont="1" applyFill="1"/>
    <xf numFmtId="0" fontId="0" fillId="0" borderId="0" xfId="0" applyBorder="1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/>
    <xf numFmtId="0" fontId="5" fillId="2" borderId="0" xfId="0" applyFont="1" applyFill="1" applyBorder="1" applyAlignment="1"/>
    <xf numFmtId="0" fontId="17" fillId="0" borderId="0" xfId="0" applyFont="1"/>
    <xf numFmtId="0" fontId="17" fillId="0" borderId="0" xfId="0" applyFont="1" applyBorder="1"/>
    <xf numFmtId="0" fontId="17" fillId="2" borderId="0" xfId="0" applyFont="1" applyFill="1"/>
    <xf numFmtId="0" fontId="4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2" fontId="3" fillId="2" borderId="1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0" fontId="0" fillId="2" borderId="5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3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27" fillId="2" borderId="1" xfId="0" applyFont="1" applyFill="1" applyBorder="1" applyAlignment="1">
      <alignment wrapText="1"/>
    </xf>
    <xf numFmtId="0" fontId="28" fillId="2" borderId="1" xfId="0" applyFont="1" applyFill="1" applyBorder="1" applyAlignment="1"/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wrapText="1"/>
    </xf>
    <xf numFmtId="0" fontId="0" fillId="0" borderId="1" xfId="0" applyFont="1" applyBorder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0" fontId="3" fillId="0" borderId="1" xfId="0" applyFont="1" applyFill="1" applyBorder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6" fillId="0" borderId="1" xfId="0" applyFont="1" applyFill="1" applyBorder="1"/>
    <xf numFmtId="0" fontId="15" fillId="2" borderId="1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left"/>
    </xf>
    <xf numFmtId="0" fontId="3" fillId="2" borderId="0" xfId="0" applyNumberFormat="1" applyFont="1" applyFill="1"/>
    <xf numFmtId="0" fontId="5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0" fontId="17" fillId="2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/>
    <xf numFmtId="0" fontId="7" fillId="2" borderId="1" xfId="0" applyNumberFormat="1" applyFont="1" applyFill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15" fillId="2" borderId="7" xfId="0" applyFont="1" applyFill="1" applyBorder="1"/>
    <xf numFmtId="0" fontId="26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/>
    <xf numFmtId="0" fontId="28" fillId="2" borderId="1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24" fillId="2" borderId="1" xfId="0" applyFont="1" applyFill="1" applyBorder="1" applyAlignment="1">
      <alignment horizontal="center" wrapText="1"/>
    </xf>
    <xf numFmtId="0" fontId="24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2" fontId="3" fillId="5" borderId="1" xfId="0" applyNumberFormat="1" applyFont="1" applyFill="1" applyBorder="1"/>
    <xf numFmtId="2" fontId="3" fillId="5" borderId="1" xfId="0" applyNumberFormat="1" applyFont="1" applyFill="1" applyBorder="1" applyAlignment="1"/>
    <xf numFmtId="2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wrapText="1"/>
    </xf>
    <xf numFmtId="0" fontId="3" fillId="5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wrapText="1"/>
    </xf>
    <xf numFmtId="0" fontId="3" fillId="5" borderId="1" xfId="0" applyFont="1" applyFill="1" applyBorder="1" applyAlignment="1"/>
    <xf numFmtId="2" fontId="3" fillId="5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8" fillId="5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2" fontId="3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wrapText="1"/>
    </xf>
    <xf numFmtId="2" fontId="3" fillId="6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/>
    <xf numFmtId="0" fontId="3" fillId="6" borderId="1" xfId="0" applyFont="1" applyFill="1" applyBorder="1" applyAlignment="1"/>
    <xf numFmtId="2" fontId="3" fillId="6" borderId="1" xfId="0" applyNumberFormat="1" applyFont="1" applyFill="1" applyBorder="1"/>
    <xf numFmtId="0" fontId="32" fillId="0" borderId="6" xfId="0" applyFont="1" applyBorder="1" applyAlignment="1">
      <alignment wrapText="1"/>
    </xf>
    <xf numFmtId="0" fontId="3" fillId="6" borderId="1" xfId="0" applyNumberFormat="1" applyFont="1" applyFill="1" applyBorder="1" applyAlignment="1">
      <alignment horizontal="center" wrapText="1"/>
    </xf>
    <xf numFmtId="2" fontId="3" fillId="6" borderId="1" xfId="0" applyNumberFormat="1" applyFont="1" applyFill="1" applyBorder="1" applyAlignment="1"/>
    <xf numFmtId="0" fontId="26" fillId="2" borderId="0" xfId="0" applyFont="1" applyFill="1" applyBorder="1"/>
    <xf numFmtId="0" fontId="26" fillId="8" borderId="0" xfId="0" applyFont="1" applyFill="1"/>
    <xf numFmtId="0" fontId="3" fillId="9" borderId="1" xfId="0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 wrapText="1"/>
    </xf>
    <xf numFmtId="2" fontId="3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/>
    <xf numFmtId="0" fontId="3" fillId="9" borderId="1" xfId="0" applyFont="1" applyFill="1" applyBorder="1" applyAlignment="1"/>
    <xf numFmtId="2" fontId="3" fillId="9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0" fontId="0" fillId="8" borderId="1" xfId="0" applyFill="1" applyBorder="1"/>
    <xf numFmtId="0" fontId="28" fillId="8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/>
    <xf numFmtId="2" fontId="3" fillId="8" borderId="1" xfId="0" applyNumberFormat="1" applyFont="1" applyFill="1" applyBorder="1" applyAlignment="1"/>
    <xf numFmtId="2" fontId="3" fillId="8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center" wrapText="1"/>
    </xf>
    <xf numFmtId="0" fontId="3" fillId="10" borderId="1" xfId="0" applyNumberFormat="1" applyFont="1" applyFill="1" applyBorder="1" applyAlignment="1">
      <alignment horizontal="center" wrapText="1"/>
    </xf>
    <xf numFmtId="0" fontId="3" fillId="10" borderId="1" xfId="0" applyFont="1" applyFill="1" applyBorder="1"/>
    <xf numFmtId="0" fontId="3" fillId="10" borderId="1" xfId="0" applyFont="1" applyFill="1" applyBorder="1" applyAlignment="1"/>
    <xf numFmtId="0" fontId="3" fillId="10" borderId="1" xfId="0" applyFont="1" applyFill="1" applyBorder="1" applyAlignment="1">
      <alignment horizontal="center"/>
    </xf>
    <xf numFmtId="0" fontId="0" fillId="11" borderId="1" xfId="0" applyFill="1" applyBorder="1"/>
    <xf numFmtId="0" fontId="1" fillId="11" borderId="1" xfId="0" applyFont="1" applyFill="1" applyBorder="1" applyAlignment="1">
      <alignment horizontal="center" wrapText="1"/>
    </xf>
    <xf numFmtId="0" fontId="3" fillId="11" borderId="1" xfId="0" applyFont="1" applyFill="1" applyBorder="1"/>
    <xf numFmtId="0" fontId="3" fillId="11" borderId="1" xfId="0" applyFont="1" applyFill="1" applyBorder="1" applyAlignment="1"/>
    <xf numFmtId="0" fontId="3" fillId="11" borderId="1" xfId="0" applyNumberFormat="1" applyFont="1" applyFill="1" applyBorder="1" applyAlignment="1">
      <alignment horizontal="center" wrapText="1"/>
    </xf>
    <xf numFmtId="0" fontId="7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 wrapText="1"/>
    </xf>
    <xf numFmtId="2" fontId="3" fillId="8" borderId="1" xfId="0" applyNumberFormat="1" applyFont="1" applyFill="1" applyBorder="1" applyAlignment="1">
      <alignment wrapText="1"/>
    </xf>
    <xf numFmtId="0" fontId="3" fillId="8" borderId="0" xfId="0" applyFont="1" applyFill="1" applyBorder="1"/>
    <xf numFmtId="0" fontId="15" fillId="8" borderId="0" xfId="0" applyFont="1" applyFill="1" applyBorder="1"/>
    <xf numFmtId="0" fontId="15" fillId="8" borderId="2" xfId="0" applyFont="1" applyFill="1" applyBorder="1"/>
    <xf numFmtId="0" fontId="15" fillId="8" borderId="1" xfId="0" applyFont="1" applyFill="1" applyBorder="1"/>
    <xf numFmtId="0" fontId="15" fillId="12" borderId="0" xfId="0" applyFont="1" applyFill="1"/>
    <xf numFmtId="0" fontId="26" fillId="12" borderId="0" xfId="0" applyFont="1" applyFill="1"/>
    <xf numFmtId="2" fontId="3" fillId="9" borderId="1" xfId="0" applyNumberFormat="1" applyFont="1" applyFill="1" applyBorder="1" applyAlignment="1"/>
    <xf numFmtId="0" fontId="0" fillId="7" borderId="1" xfId="0" applyFill="1" applyBorder="1"/>
    <xf numFmtId="0" fontId="1" fillId="7" borderId="1" xfId="0" applyFont="1" applyFill="1" applyBorder="1" applyAlignment="1">
      <alignment horizontal="center" wrapText="1"/>
    </xf>
    <xf numFmtId="0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 wrapText="1"/>
    </xf>
    <xf numFmtId="0" fontId="26" fillId="7" borderId="0" xfId="0" applyFont="1" applyFill="1"/>
    <xf numFmtId="0" fontId="3" fillId="6" borderId="1" xfId="0" applyFont="1" applyFill="1" applyBorder="1" applyAlignment="1">
      <alignment horizontal="center"/>
    </xf>
    <xf numFmtId="0" fontId="33" fillId="13" borderId="1" xfId="0" applyFont="1" applyFill="1" applyBorder="1"/>
    <xf numFmtId="0" fontId="3" fillId="13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center" wrapText="1"/>
    </xf>
    <xf numFmtId="2" fontId="3" fillId="13" borderId="1" xfId="0" applyNumberFormat="1" applyFont="1" applyFill="1" applyBorder="1" applyAlignment="1">
      <alignment horizontal="center" wrapText="1"/>
    </xf>
    <xf numFmtId="0" fontId="3" fillId="13" borderId="1" xfId="0" applyNumberFormat="1" applyFont="1" applyFill="1" applyBorder="1" applyAlignment="1">
      <alignment horizontal="center"/>
    </xf>
    <xf numFmtId="0" fontId="3" fillId="13" borderId="1" xfId="0" applyFont="1" applyFill="1" applyBorder="1"/>
    <xf numFmtId="0" fontId="3" fillId="13" borderId="1" xfId="0" applyFont="1" applyFill="1" applyBorder="1" applyAlignment="1"/>
    <xf numFmtId="0" fontId="3" fillId="13" borderId="1" xfId="0" applyNumberFormat="1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26" fillId="13" borderId="0" xfId="0" applyFont="1" applyFill="1"/>
    <xf numFmtId="0" fontId="0" fillId="13" borderId="5" xfId="0" applyFill="1" applyBorder="1"/>
    <xf numFmtId="0" fontId="0" fillId="13" borderId="1" xfId="0" applyFill="1" applyBorder="1"/>
    <xf numFmtId="0" fontId="3" fillId="13" borderId="5" xfId="0" applyFont="1" applyFill="1" applyBorder="1" applyAlignment="1">
      <alignment wrapText="1"/>
    </xf>
    <xf numFmtId="0" fontId="3" fillId="13" borderId="5" xfId="0" applyFont="1" applyFill="1" applyBorder="1" applyAlignment="1">
      <alignment horizontal="center" wrapText="1"/>
    </xf>
    <xf numFmtId="0" fontId="3" fillId="13" borderId="5" xfId="0" applyFont="1" applyFill="1" applyBorder="1"/>
    <xf numFmtId="0" fontId="3" fillId="13" borderId="5" xfId="0" applyFont="1" applyFill="1" applyBorder="1" applyAlignment="1"/>
    <xf numFmtId="0" fontId="0" fillId="13" borderId="0" xfId="0" applyFill="1" applyAlignment="1">
      <alignment horizontal="center"/>
    </xf>
    <xf numFmtId="0" fontId="3" fillId="10" borderId="0" xfId="0" applyFont="1" applyFill="1"/>
    <xf numFmtId="0" fontId="0" fillId="10" borderId="1" xfId="0" applyFill="1" applyBorder="1"/>
    <xf numFmtId="2" fontId="3" fillId="10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/>
    <xf numFmtId="0" fontId="3" fillId="10" borderId="1" xfId="0" applyFont="1" applyFill="1" applyBorder="1" applyAlignment="1">
      <alignment horizontal="center" wrapText="1"/>
    </xf>
    <xf numFmtId="0" fontId="15" fillId="10" borderId="0" xfId="0" applyFont="1" applyFill="1"/>
    <xf numFmtId="2" fontId="3" fillId="10" borderId="1" xfId="0" applyNumberFormat="1" applyFont="1" applyFill="1" applyBorder="1" applyAlignment="1"/>
    <xf numFmtId="0" fontId="3" fillId="10" borderId="8" xfId="0" applyFont="1" applyFill="1" applyBorder="1" applyAlignment="1">
      <alignment horizontal="left" vertical="top" wrapText="1"/>
    </xf>
    <xf numFmtId="0" fontId="34" fillId="10" borderId="1" xfId="0" applyFont="1" applyFill="1" applyBorder="1" applyAlignment="1"/>
    <xf numFmtId="2" fontId="34" fillId="10" borderId="1" xfId="0" applyNumberFormat="1" applyFont="1" applyFill="1" applyBorder="1" applyAlignment="1">
      <alignment horizontal="center" wrapText="1"/>
    </xf>
    <xf numFmtId="0" fontId="3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vertical="top" wrapText="1"/>
    </xf>
    <xf numFmtId="0" fontId="7" fillId="10" borderId="6" xfId="0" applyFont="1" applyFill="1" applyBorder="1" applyAlignment="1">
      <alignment horizontal="left" vertical="top" wrapText="1"/>
    </xf>
    <xf numFmtId="0" fontId="0" fillId="10" borderId="6" xfId="0" applyFill="1" applyBorder="1"/>
    <xf numFmtId="2" fontId="3" fillId="10" borderId="1" xfId="1" applyNumberFormat="1" applyFont="1" applyFill="1" applyBorder="1" applyAlignment="1">
      <alignment horizont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vertical="top" wrapText="1"/>
    </xf>
    <xf numFmtId="0" fontId="26" fillId="6" borderId="0" xfId="0" applyFont="1" applyFill="1"/>
    <xf numFmtId="0" fontId="0" fillId="9" borderId="1" xfId="0" applyFill="1" applyBorder="1"/>
    <xf numFmtId="0" fontId="7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/>
    </xf>
    <xf numFmtId="4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1" fontId="3" fillId="1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3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center" vertical="top" wrapText="1"/>
    </xf>
    <xf numFmtId="0" fontId="3" fillId="15" borderId="1" xfId="0" applyFont="1" applyFill="1" applyBorder="1"/>
    <xf numFmtId="0" fontId="3" fillId="15" borderId="1" xfId="0" applyFont="1" applyFill="1" applyBorder="1" applyAlignment="1"/>
    <xf numFmtId="0" fontId="3" fillId="15" borderId="1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wrapText="1"/>
    </xf>
    <xf numFmtId="2" fontId="3" fillId="15" borderId="1" xfId="0" applyNumberFormat="1" applyFont="1" applyFill="1" applyBorder="1" applyAlignment="1"/>
    <xf numFmtId="0" fontId="3" fillId="15" borderId="1" xfId="0" applyNumberFormat="1" applyFont="1" applyFill="1" applyBorder="1" applyAlignment="1">
      <alignment horizontal="center" wrapText="1"/>
    </xf>
    <xf numFmtId="2" fontId="3" fillId="15" borderId="1" xfId="0" applyNumberFormat="1" applyFont="1" applyFill="1" applyBorder="1" applyAlignment="1">
      <alignment horizontal="center" wrapText="1"/>
    </xf>
    <xf numFmtId="43" fontId="3" fillId="15" borderId="1" xfId="2" applyFont="1" applyFill="1" applyBorder="1" applyAlignment="1"/>
    <xf numFmtId="0" fontId="3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wrapText="1"/>
    </xf>
    <xf numFmtId="2" fontId="3" fillId="15" borderId="1" xfId="0" applyNumberFormat="1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4" fontId="3" fillId="15" borderId="1" xfId="0" applyNumberFormat="1" applyFont="1" applyFill="1" applyBorder="1" applyAlignment="1">
      <alignment wrapText="1"/>
    </xf>
    <xf numFmtId="2" fontId="15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27" fillId="2" borderId="5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7" fillId="10" borderId="5" xfId="0" applyFont="1" applyFill="1" applyBorder="1" applyAlignment="1">
      <alignment horizontal="left" vertical="top" wrapText="1"/>
    </xf>
    <xf numFmtId="0" fontId="7" fillId="10" borderId="6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7" fillId="14" borderId="5" xfId="0" applyFont="1" applyFill="1" applyBorder="1" applyAlignment="1">
      <alignment horizontal="center" vertical="top" wrapText="1"/>
    </xf>
    <xf numFmtId="0" fontId="7" fillId="14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opLeftCell="C1" zoomScale="70" zoomScaleNormal="70" zoomScaleSheetLayoutView="100" workbookViewId="0">
      <selection activeCell="C8" sqref="C8:AD8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 customWidth="1"/>
  </cols>
  <sheetData>
    <row r="1" spans="1:59" ht="18.75" x14ac:dyDescent="0.3">
      <c r="AC1" s="314" t="s">
        <v>249</v>
      </c>
      <c r="AD1" s="314"/>
    </row>
    <row r="2" spans="1:59" ht="162" customHeight="1" x14ac:dyDescent="0.25">
      <c r="AC2" s="317"/>
      <c r="AD2" s="317"/>
    </row>
    <row r="3" spans="1:59" ht="18.75" x14ac:dyDescent="0.3">
      <c r="A3" s="11"/>
      <c r="B3" s="11"/>
      <c r="C3" s="312" t="s">
        <v>160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</row>
    <row r="4" spans="1:59" ht="18.75" x14ac:dyDescent="0.3">
      <c r="A4" s="11"/>
      <c r="B4" s="11"/>
      <c r="C4" s="312" t="s">
        <v>407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</row>
    <row r="5" spans="1:59" ht="18.75" x14ac:dyDescent="0.3">
      <c r="A5" s="11"/>
      <c r="B5" s="11"/>
      <c r="C5" s="312" t="s">
        <v>165</v>
      </c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</row>
    <row r="6" spans="1:59" ht="18.75" x14ac:dyDescent="0.3">
      <c r="A6" s="11"/>
      <c r="B6" s="11"/>
      <c r="C6" s="315" t="s">
        <v>159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</row>
    <row r="7" spans="1:59" ht="18.75" x14ac:dyDescent="0.3">
      <c r="A7" s="11"/>
      <c r="B7" s="11"/>
      <c r="C7" s="316" t="s">
        <v>164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</row>
    <row r="8" spans="1:59" ht="18.75" x14ac:dyDescent="0.3">
      <c r="A8" s="11"/>
      <c r="B8" s="11"/>
      <c r="C8" s="312" t="s">
        <v>408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</row>
    <row r="9" spans="1:59" ht="18.75" x14ac:dyDescent="0.3">
      <c r="A9" s="11"/>
      <c r="B9" s="11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</row>
    <row r="10" spans="1:59" ht="19.5" x14ac:dyDescent="0.35">
      <c r="A10" s="11"/>
      <c r="B10" s="11"/>
      <c r="C10" s="305" t="s">
        <v>142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</row>
    <row r="11" spans="1:59" s="1" customFormat="1" ht="15.75" customHeight="1" x14ac:dyDescent="0.25">
      <c r="A11" s="11"/>
      <c r="B11" s="11"/>
      <c r="C11" s="308" t="s">
        <v>161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 x14ac:dyDescent="0.25">
      <c r="A12" s="11"/>
      <c r="B12" s="11"/>
      <c r="C12" s="313" t="s">
        <v>162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 x14ac:dyDescent="0.25">
      <c r="A13" s="304" t="s">
        <v>143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 t="s">
        <v>146</v>
      </c>
      <c r="P13" s="304"/>
      <c r="Q13" s="304"/>
      <c r="R13" s="304"/>
      <c r="S13" s="304"/>
      <c r="T13" s="304"/>
      <c r="U13" s="304"/>
      <c r="V13" s="304"/>
      <c r="W13" s="304"/>
      <c r="X13" s="304"/>
      <c r="Y13" s="304" t="s">
        <v>147</v>
      </c>
      <c r="Z13" s="309" t="s">
        <v>139</v>
      </c>
      <c r="AA13" s="306" t="s">
        <v>158</v>
      </c>
      <c r="AB13" s="306"/>
      <c r="AC13" s="306"/>
      <c r="AD13" s="306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 x14ac:dyDescent="0.25">
      <c r="A14" s="304" t="s">
        <v>150</v>
      </c>
      <c r="B14" s="304"/>
      <c r="C14" s="304"/>
      <c r="D14" s="304" t="s">
        <v>151</v>
      </c>
      <c r="E14" s="304"/>
      <c r="F14" s="304" t="s">
        <v>152</v>
      </c>
      <c r="G14" s="304"/>
      <c r="H14" s="304" t="s">
        <v>149</v>
      </c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7"/>
      <c r="Z14" s="310"/>
      <c r="AA14" s="306" t="s">
        <v>157</v>
      </c>
      <c r="AB14" s="306" t="s">
        <v>156</v>
      </c>
      <c r="AC14" s="306" t="s">
        <v>155</v>
      </c>
      <c r="AD14" s="306" t="s">
        <v>154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x14ac:dyDescent="0.2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7"/>
      <c r="Z15" s="310"/>
      <c r="AA15" s="306"/>
      <c r="AB15" s="306"/>
      <c r="AC15" s="306"/>
      <c r="AD15" s="30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 x14ac:dyDescent="0.25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7"/>
      <c r="Z16" s="311"/>
      <c r="AA16" s="306"/>
      <c r="AB16" s="306"/>
      <c r="AC16" s="306"/>
      <c r="AD16" s="306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 x14ac:dyDescent="0.25">
      <c r="A17" s="44">
        <v>1</v>
      </c>
      <c r="B17" s="44">
        <v>2</v>
      </c>
      <c r="C17" s="44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4">
        <v>9</v>
      </c>
      <c r="J17" s="44">
        <v>10</v>
      </c>
      <c r="K17" s="44">
        <v>11</v>
      </c>
      <c r="L17" s="44">
        <v>12</v>
      </c>
      <c r="M17" s="44">
        <v>13</v>
      </c>
      <c r="N17" s="44">
        <v>14</v>
      </c>
      <c r="O17" s="44">
        <f t="shared" ref="O17:Y17" si="0">N17+1</f>
        <v>15</v>
      </c>
      <c r="P17" s="44">
        <f t="shared" si="0"/>
        <v>16</v>
      </c>
      <c r="Q17" s="44">
        <f t="shared" si="0"/>
        <v>17</v>
      </c>
      <c r="R17" s="44">
        <f t="shared" si="0"/>
        <v>18</v>
      </c>
      <c r="S17" s="44">
        <f t="shared" si="0"/>
        <v>19</v>
      </c>
      <c r="T17" s="44">
        <f t="shared" si="0"/>
        <v>20</v>
      </c>
      <c r="U17" s="44">
        <f t="shared" si="0"/>
        <v>21</v>
      </c>
      <c r="V17" s="44">
        <f t="shared" si="0"/>
        <v>22</v>
      </c>
      <c r="W17" s="44">
        <f t="shared" si="0"/>
        <v>23</v>
      </c>
      <c r="X17" s="44">
        <f t="shared" si="0"/>
        <v>24</v>
      </c>
      <c r="Y17" s="44">
        <f t="shared" si="0"/>
        <v>25</v>
      </c>
      <c r="Z17" s="44">
        <f>Y17+1</f>
        <v>26</v>
      </c>
      <c r="AA17" s="44">
        <f>Z17+1</f>
        <v>27</v>
      </c>
      <c r="AB17" s="44">
        <f>AA17+1</f>
        <v>28</v>
      </c>
      <c r="AC17" s="44">
        <f>AB17+1</f>
        <v>29</v>
      </c>
      <c r="AD17" s="44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 x14ac:dyDescent="0.25">
      <c r="A18" s="43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0">
        <v>1</v>
      </c>
      <c r="P18" s="40">
        <v>2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9" t="s">
        <v>145</v>
      </c>
      <c r="Z18" s="41" t="s">
        <v>336</v>
      </c>
      <c r="AA18" s="84"/>
      <c r="AB18" s="40"/>
      <c r="AC18" s="40"/>
      <c r="AD18" s="40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 x14ac:dyDescent="0.25">
      <c r="A19" s="43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9" t="s">
        <v>153</v>
      </c>
      <c r="Z19" s="41" t="s">
        <v>336</v>
      </c>
      <c r="AA19" s="48"/>
      <c r="AB19" s="40"/>
      <c r="AC19" s="40"/>
      <c r="AD19" s="40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 ht="4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1</v>
      </c>
      <c r="P20" s="40">
        <v>2</v>
      </c>
      <c r="Q20" s="40">
        <v>0</v>
      </c>
      <c r="R20" s="40">
        <v>1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8" t="s">
        <v>223</v>
      </c>
      <c r="Z20" s="41"/>
      <c r="AA20" s="48"/>
      <c r="AB20" s="40"/>
      <c r="AC20" s="40"/>
      <c r="AD20" s="40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ht="45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>
        <v>1</v>
      </c>
      <c r="P21" s="40">
        <v>2</v>
      </c>
      <c r="Q21" s="40">
        <v>0</v>
      </c>
      <c r="R21" s="40">
        <v>1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1</v>
      </c>
      <c r="Y21" s="48" t="s">
        <v>224</v>
      </c>
      <c r="Z21" s="41" t="s">
        <v>337</v>
      </c>
      <c r="AA21" s="71"/>
      <c r="AB21" s="40"/>
      <c r="AC21" s="40"/>
      <c r="AD21" s="40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 ht="30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v>1</v>
      </c>
      <c r="P22" s="40">
        <v>2</v>
      </c>
      <c r="Q22" s="40">
        <v>0</v>
      </c>
      <c r="R22" s="40">
        <v>1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2</v>
      </c>
      <c r="Y22" s="48" t="s">
        <v>225</v>
      </c>
      <c r="Z22" s="41" t="s">
        <v>337</v>
      </c>
      <c r="AA22" s="71"/>
      <c r="AB22" s="40"/>
      <c r="AC22" s="40"/>
      <c r="AD22" s="40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 ht="48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1</v>
      </c>
      <c r="P23" s="40">
        <v>2</v>
      </c>
      <c r="Q23" s="40">
        <v>0</v>
      </c>
      <c r="R23" s="40">
        <v>1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3</v>
      </c>
      <c r="Y23" s="48" t="s">
        <v>226</v>
      </c>
      <c r="Z23" s="41" t="s">
        <v>337</v>
      </c>
      <c r="AA23" s="71"/>
      <c r="AB23" s="40"/>
      <c r="AC23" s="40"/>
      <c r="AD23" s="40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 ht="90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>
        <v>1</v>
      </c>
      <c r="P24" s="40">
        <v>2</v>
      </c>
      <c r="Q24" s="40">
        <v>0</v>
      </c>
      <c r="R24" s="40">
        <v>1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4</v>
      </c>
      <c r="Y24" s="48" t="s">
        <v>227</v>
      </c>
      <c r="Z24" s="41" t="s">
        <v>337</v>
      </c>
      <c r="AA24" s="71"/>
      <c r="AB24" s="40"/>
      <c r="AC24" s="40"/>
      <c r="AD24" s="40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 ht="3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>
        <v>1</v>
      </c>
      <c r="P25" s="40">
        <v>2</v>
      </c>
      <c r="Q25" s="40">
        <v>0</v>
      </c>
      <c r="R25" s="40">
        <v>1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5</v>
      </c>
      <c r="Y25" s="48" t="s">
        <v>228</v>
      </c>
      <c r="Z25" s="41" t="s">
        <v>337</v>
      </c>
      <c r="AA25" s="71"/>
      <c r="AB25" s="40"/>
      <c r="AC25" s="40"/>
      <c r="AD25" s="40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 ht="4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0">
        <v>1</v>
      </c>
      <c r="P26" s="40">
        <v>2</v>
      </c>
      <c r="Q26" s="40">
        <v>0</v>
      </c>
      <c r="R26" s="40">
        <v>1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6</v>
      </c>
      <c r="Y26" s="48" t="s">
        <v>229</v>
      </c>
      <c r="Z26" s="41" t="s">
        <v>337</v>
      </c>
      <c r="AA26" s="71"/>
      <c r="AB26" s="50"/>
      <c r="AC26" s="50"/>
      <c r="AD26" s="50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 ht="4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0">
        <v>1</v>
      </c>
      <c r="P27" s="40">
        <v>2</v>
      </c>
      <c r="Q27" s="40">
        <v>0</v>
      </c>
      <c r="R27" s="40">
        <v>1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7</v>
      </c>
      <c r="Y27" s="48" t="s">
        <v>230</v>
      </c>
      <c r="Z27" s="41" t="s">
        <v>338</v>
      </c>
      <c r="AA27" s="71"/>
      <c r="AB27" s="50"/>
      <c r="AC27" s="50"/>
      <c r="AD27" s="50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 ht="30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>
        <v>1</v>
      </c>
      <c r="P28" s="40">
        <v>2</v>
      </c>
      <c r="Q28" s="40">
        <v>1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8" t="s">
        <v>340</v>
      </c>
      <c r="Z28" s="41" t="s">
        <v>339</v>
      </c>
      <c r="AA28" s="40"/>
      <c r="AB28" s="40"/>
      <c r="AC28" s="40"/>
      <c r="AD28" s="40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 ht="34.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>
        <v>1</v>
      </c>
      <c r="P29" s="40">
        <v>2</v>
      </c>
      <c r="Q29" s="40">
        <v>1</v>
      </c>
      <c r="R29" s="40">
        <v>0</v>
      </c>
      <c r="S29" s="40">
        <v>1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8" t="s">
        <v>285</v>
      </c>
      <c r="Z29" s="41"/>
      <c r="AA29" s="40"/>
      <c r="AB29" s="40"/>
      <c r="AC29" s="40"/>
      <c r="AD29" s="40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 ht="31.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>
        <v>1</v>
      </c>
      <c r="P30" s="40">
        <v>2</v>
      </c>
      <c r="Q30" s="40">
        <v>1</v>
      </c>
      <c r="R30" s="40">
        <v>0</v>
      </c>
      <c r="S30" s="40">
        <v>1</v>
      </c>
      <c r="T30" s="40">
        <v>0</v>
      </c>
      <c r="U30" s="40">
        <v>0</v>
      </c>
      <c r="V30" s="40">
        <v>0</v>
      </c>
      <c r="W30" s="40">
        <v>0</v>
      </c>
      <c r="X30" s="40">
        <v>1</v>
      </c>
      <c r="Y30" s="48" t="s">
        <v>250</v>
      </c>
      <c r="Z30" s="41" t="s">
        <v>337</v>
      </c>
      <c r="AA30" s="40"/>
      <c r="AB30" s="40"/>
      <c r="AC30" s="40"/>
      <c r="AD30" s="40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 ht="30.7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40">
        <v>1</v>
      </c>
      <c r="P31" s="40">
        <v>2</v>
      </c>
      <c r="Q31" s="40">
        <v>1</v>
      </c>
      <c r="R31" s="40">
        <v>0</v>
      </c>
      <c r="S31" s="40">
        <v>1</v>
      </c>
      <c r="T31" s="40">
        <v>0</v>
      </c>
      <c r="U31" s="40">
        <v>0</v>
      </c>
      <c r="V31" s="40">
        <v>0</v>
      </c>
      <c r="W31" s="40">
        <v>0</v>
      </c>
      <c r="X31" s="40">
        <v>2</v>
      </c>
      <c r="Y31" s="48" t="s">
        <v>231</v>
      </c>
      <c r="Z31" s="41" t="s">
        <v>337</v>
      </c>
      <c r="AA31" s="50"/>
      <c r="AB31" s="50"/>
      <c r="AC31" s="50"/>
      <c r="AD31" s="50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 ht="60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40">
        <v>1</v>
      </c>
      <c r="P32" s="40">
        <v>2</v>
      </c>
      <c r="Q32" s="40">
        <v>1</v>
      </c>
      <c r="R32" s="40">
        <v>0</v>
      </c>
      <c r="S32" s="40">
        <v>1</v>
      </c>
      <c r="T32" s="40">
        <v>0</v>
      </c>
      <c r="U32" s="40">
        <v>0</v>
      </c>
      <c r="V32" s="40">
        <v>0</v>
      </c>
      <c r="W32" s="40">
        <v>0</v>
      </c>
      <c r="X32" s="40">
        <v>3</v>
      </c>
      <c r="Y32" s="48" t="s">
        <v>398</v>
      </c>
      <c r="Z32" s="41" t="s">
        <v>337</v>
      </c>
      <c r="AA32" s="50"/>
      <c r="AB32" s="50"/>
      <c r="AC32" s="50"/>
      <c r="AD32" s="50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 ht="48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0">
        <v>1</v>
      </c>
      <c r="P33" s="40">
        <v>2</v>
      </c>
      <c r="Q33" s="40">
        <v>1</v>
      </c>
      <c r="R33" s="40">
        <v>0</v>
      </c>
      <c r="S33" s="40">
        <v>1</v>
      </c>
      <c r="T33" s="40">
        <v>0</v>
      </c>
      <c r="U33" s="40">
        <v>0</v>
      </c>
      <c r="V33" s="40">
        <v>0</v>
      </c>
      <c r="W33" s="40">
        <v>0</v>
      </c>
      <c r="X33" s="40">
        <v>4</v>
      </c>
      <c r="Y33" s="48" t="s">
        <v>232</v>
      </c>
      <c r="Z33" s="41" t="s">
        <v>337</v>
      </c>
      <c r="AA33" s="50"/>
      <c r="AB33" s="50"/>
      <c r="AC33" s="50"/>
      <c r="AD33" s="50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 ht="32.2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0">
        <v>1</v>
      </c>
      <c r="P34" s="40">
        <v>2</v>
      </c>
      <c r="Q34" s="40">
        <v>1</v>
      </c>
      <c r="R34" s="40">
        <v>0</v>
      </c>
      <c r="S34" s="40">
        <v>1</v>
      </c>
      <c r="T34" s="40">
        <v>0</v>
      </c>
      <c r="U34" s="40">
        <v>0</v>
      </c>
      <c r="V34" s="40">
        <v>0</v>
      </c>
      <c r="W34" s="40">
        <v>0</v>
      </c>
      <c r="X34" s="40">
        <v>5</v>
      </c>
      <c r="Y34" s="48" t="s">
        <v>233</v>
      </c>
      <c r="Z34" s="41" t="s">
        <v>337</v>
      </c>
      <c r="AA34" s="50"/>
      <c r="AB34" s="50"/>
      <c r="AC34" s="50"/>
      <c r="AD34" s="50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 ht="34.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0">
        <v>1</v>
      </c>
      <c r="P35" s="40">
        <v>2</v>
      </c>
      <c r="Q35" s="40">
        <v>1</v>
      </c>
      <c r="R35" s="40">
        <v>0</v>
      </c>
      <c r="S35" s="40">
        <v>1</v>
      </c>
      <c r="T35" s="40">
        <v>0</v>
      </c>
      <c r="U35" s="40">
        <v>0</v>
      </c>
      <c r="V35" s="40">
        <v>0</v>
      </c>
      <c r="W35" s="40">
        <v>0</v>
      </c>
      <c r="X35" s="40">
        <v>6</v>
      </c>
      <c r="Y35" s="48" t="s">
        <v>234</v>
      </c>
      <c r="Z35" s="41" t="s">
        <v>337</v>
      </c>
      <c r="AA35" s="50"/>
      <c r="AB35" s="50"/>
      <c r="AC35" s="50"/>
      <c r="AD35" s="50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 ht="30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40">
        <v>1</v>
      </c>
      <c r="P36" s="40">
        <v>2</v>
      </c>
      <c r="Q36" s="40">
        <v>1</v>
      </c>
      <c r="R36" s="40">
        <v>0</v>
      </c>
      <c r="S36" s="40">
        <v>1</v>
      </c>
      <c r="T36" s="40">
        <v>0</v>
      </c>
      <c r="U36" s="40">
        <v>0</v>
      </c>
      <c r="V36" s="40">
        <v>0</v>
      </c>
      <c r="W36" s="40">
        <v>0</v>
      </c>
      <c r="X36" s="40">
        <v>7</v>
      </c>
      <c r="Y36" s="48" t="s">
        <v>251</v>
      </c>
      <c r="Z36" s="41" t="s">
        <v>337</v>
      </c>
      <c r="AA36" s="50"/>
      <c r="AB36" s="50"/>
      <c r="AC36" s="50"/>
      <c r="AD36" s="50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 ht="48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0">
        <v>1</v>
      </c>
      <c r="P37" s="40">
        <v>2</v>
      </c>
      <c r="Q37" s="40">
        <v>1</v>
      </c>
      <c r="R37" s="40">
        <v>0</v>
      </c>
      <c r="S37" s="40">
        <v>1</v>
      </c>
      <c r="T37" s="40">
        <v>0</v>
      </c>
      <c r="U37" s="40">
        <v>0</v>
      </c>
      <c r="V37" s="40">
        <v>0</v>
      </c>
      <c r="W37" s="40">
        <v>0</v>
      </c>
      <c r="X37" s="40">
        <v>8</v>
      </c>
      <c r="Y37" s="54" t="s">
        <v>286</v>
      </c>
      <c r="Z37" s="41" t="s">
        <v>337</v>
      </c>
      <c r="AA37" s="50"/>
      <c r="AB37" s="50"/>
      <c r="AC37" s="50"/>
      <c r="AD37" s="50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 ht="65.2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40">
        <v>1</v>
      </c>
      <c r="P38" s="40">
        <v>2</v>
      </c>
      <c r="Q38" s="40">
        <v>1</v>
      </c>
      <c r="R38" s="40">
        <v>0</v>
      </c>
      <c r="S38" s="40">
        <v>1</v>
      </c>
      <c r="T38" s="40">
        <v>0</v>
      </c>
      <c r="U38" s="40">
        <v>0</v>
      </c>
      <c r="V38" s="40">
        <v>0</v>
      </c>
      <c r="W38" s="40">
        <v>0</v>
      </c>
      <c r="X38" s="40">
        <v>9</v>
      </c>
      <c r="Y38" s="48" t="s">
        <v>287</v>
      </c>
      <c r="Z38" s="41" t="s">
        <v>337</v>
      </c>
      <c r="AA38" s="50"/>
      <c r="AB38" s="50"/>
      <c r="AC38" s="50"/>
      <c r="AD38" s="50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54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>
        <v>1</v>
      </c>
      <c r="P39" s="50">
        <v>2</v>
      </c>
      <c r="Q39" s="50">
        <v>1</v>
      </c>
      <c r="R39" s="50">
        <v>0</v>
      </c>
      <c r="S39" s="50">
        <v>1</v>
      </c>
      <c r="T39" s="50">
        <v>0</v>
      </c>
      <c r="U39" s="50">
        <v>0</v>
      </c>
      <c r="V39" s="50">
        <v>1</v>
      </c>
      <c r="W39" s="50">
        <v>0</v>
      </c>
      <c r="X39" s="50">
        <v>0</v>
      </c>
      <c r="Y39" s="48" t="s">
        <v>344</v>
      </c>
      <c r="Z39" s="41"/>
      <c r="AA39" s="50"/>
      <c r="AB39" s="50"/>
      <c r="AC39" s="50"/>
      <c r="AD39" s="5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 ht="48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>
        <v>1</v>
      </c>
      <c r="P40" s="50">
        <v>2</v>
      </c>
      <c r="Q40" s="50">
        <v>1</v>
      </c>
      <c r="R40" s="50">
        <v>0</v>
      </c>
      <c r="S40" s="50">
        <v>1</v>
      </c>
      <c r="T40" s="50">
        <v>0</v>
      </c>
      <c r="U40" s="50">
        <v>0</v>
      </c>
      <c r="V40" s="50">
        <v>2</v>
      </c>
      <c r="W40" s="50">
        <v>0</v>
      </c>
      <c r="X40" s="50">
        <v>0</v>
      </c>
      <c r="Y40" s="48" t="s">
        <v>343</v>
      </c>
      <c r="Z40" s="41"/>
      <c r="AA40" s="50"/>
      <c r="AB40" s="50"/>
      <c r="AC40" s="50"/>
      <c r="AD40" s="50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77.2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>
        <v>1</v>
      </c>
      <c r="P41" s="50">
        <v>2</v>
      </c>
      <c r="Q41" s="50">
        <v>1</v>
      </c>
      <c r="R41" s="50">
        <v>0</v>
      </c>
      <c r="S41" s="50">
        <v>1</v>
      </c>
      <c r="T41" s="50">
        <v>0</v>
      </c>
      <c r="U41" s="50">
        <v>0</v>
      </c>
      <c r="V41" s="50">
        <v>3</v>
      </c>
      <c r="W41" s="50">
        <v>0</v>
      </c>
      <c r="X41" s="50">
        <v>0</v>
      </c>
      <c r="Y41" s="48" t="s">
        <v>345</v>
      </c>
      <c r="Z41" s="41"/>
      <c r="AA41" s="50"/>
      <c r="AB41" s="50"/>
      <c r="AC41" s="50"/>
      <c r="AD41" s="50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94.5" customHeight="1" x14ac:dyDescent="0.25">
      <c r="A42" s="50">
        <v>0</v>
      </c>
      <c r="B42" s="50">
        <v>0</v>
      </c>
      <c r="C42" s="50">
        <v>9</v>
      </c>
      <c r="D42" s="50">
        <v>0</v>
      </c>
      <c r="E42" s="50">
        <v>7</v>
      </c>
      <c r="F42" s="50">
        <v>0</v>
      </c>
      <c r="G42" s="50">
        <v>2</v>
      </c>
      <c r="H42" s="50">
        <v>1</v>
      </c>
      <c r="I42" s="50">
        <v>2</v>
      </c>
      <c r="J42" s="50">
        <v>1</v>
      </c>
      <c r="K42" s="50">
        <v>7</v>
      </c>
      <c r="L42" s="50">
        <v>6</v>
      </c>
      <c r="M42" s="50">
        <v>0</v>
      </c>
      <c r="N42" s="50">
        <v>2</v>
      </c>
      <c r="O42" s="50">
        <v>1</v>
      </c>
      <c r="P42" s="50">
        <v>2</v>
      </c>
      <c r="Q42" s="50">
        <v>1</v>
      </c>
      <c r="R42" s="50">
        <v>0</v>
      </c>
      <c r="S42" s="50">
        <v>1</v>
      </c>
      <c r="T42" s="50">
        <v>0</v>
      </c>
      <c r="U42" s="50">
        <v>0</v>
      </c>
      <c r="V42" s="50">
        <v>4</v>
      </c>
      <c r="W42" s="50">
        <v>0</v>
      </c>
      <c r="X42" s="50">
        <v>0</v>
      </c>
      <c r="Y42" s="48" t="s">
        <v>397</v>
      </c>
      <c r="Z42" s="68" t="s">
        <v>339</v>
      </c>
      <c r="AA42" s="50"/>
      <c r="AB42" s="50"/>
      <c r="AC42" s="50"/>
      <c r="AD42" s="50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 ht="23.25" customHeight="1" x14ac:dyDescent="0.25">
      <c r="A43" s="50">
        <v>0</v>
      </c>
      <c r="B43" s="50">
        <v>0</v>
      </c>
      <c r="C43" s="50">
        <v>9</v>
      </c>
      <c r="D43" s="50">
        <v>0</v>
      </c>
      <c r="E43" s="50">
        <v>7</v>
      </c>
      <c r="F43" s="50">
        <v>0</v>
      </c>
      <c r="G43" s="50">
        <v>2</v>
      </c>
      <c r="H43" s="50">
        <v>1</v>
      </c>
      <c r="I43" s="50">
        <v>2</v>
      </c>
      <c r="J43" s="50">
        <v>1</v>
      </c>
      <c r="K43" s="50">
        <v>2</v>
      </c>
      <c r="L43" s="50">
        <v>0</v>
      </c>
      <c r="M43" s="50">
        <v>0</v>
      </c>
      <c r="N43" s="50">
        <v>8</v>
      </c>
      <c r="O43" s="50">
        <v>1</v>
      </c>
      <c r="P43" s="50">
        <v>2</v>
      </c>
      <c r="Q43" s="50">
        <v>1</v>
      </c>
      <c r="R43" s="50">
        <v>0</v>
      </c>
      <c r="S43" s="50">
        <v>1</v>
      </c>
      <c r="T43" s="50">
        <v>0</v>
      </c>
      <c r="U43" s="50">
        <v>0</v>
      </c>
      <c r="V43" s="50">
        <v>4</v>
      </c>
      <c r="W43" s="50">
        <v>0</v>
      </c>
      <c r="X43" s="50">
        <v>0</v>
      </c>
      <c r="Y43" s="71" t="s">
        <v>392</v>
      </c>
      <c r="Z43" s="68" t="s">
        <v>339</v>
      </c>
      <c r="AA43" s="50"/>
      <c r="AB43" s="50"/>
      <c r="AC43" s="50"/>
      <c r="AD43" s="50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63.75" customHeight="1" x14ac:dyDescent="0.25">
      <c r="A44" s="50">
        <v>0</v>
      </c>
      <c r="B44" s="50">
        <v>0</v>
      </c>
      <c r="C44" s="50">
        <v>9</v>
      </c>
      <c r="D44" s="50">
        <v>0</v>
      </c>
      <c r="E44" s="50">
        <v>7</v>
      </c>
      <c r="F44" s="50">
        <v>0</v>
      </c>
      <c r="G44" s="50">
        <v>2</v>
      </c>
      <c r="H44" s="50">
        <v>1</v>
      </c>
      <c r="I44" s="50">
        <v>2</v>
      </c>
      <c r="J44" s="50">
        <v>1</v>
      </c>
      <c r="K44" s="50">
        <v>2</v>
      </c>
      <c r="L44" s="50">
        <v>0</v>
      </c>
      <c r="M44" s="50">
        <v>0</v>
      </c>
      <c r="N44" s="50">
        <v>9</v>
      </c>
      <c r="O44" s="50">
        <v>1</v>
      </c>
      <c r="P44" s="50">
        <v>2</v>
      </c>
      <c r="Q44" s="50">
        <v>1</v>
      </c>
      <c r="R44" s="50">
        <v>0</v>
      </c>
      <c r="S44" s="50">
        <v>1</v>
      </c>
      <c r="T44" s="50">
        <v>0</v>
      </c>
      <c r="U44" s="50">
        <v>0</v>
      </c>
      <c r="V44" s="50">
        <v>5</v>
      </c>
      <c r="W44" s="50">
        <v>0</v>
      </c>
      <c r="X44" s="50">
        <v>0</v>
      </c>
      <c r="Y44" s="54" t="s">
        <v>288</v>
      </c>
      <c r="Z44" s="68" t="s">
        <v>339</v>
      </c>
      <c r="AA44" s="50"/>
      <c r="AB44" s="50"/>
      <c r="AC44" s="50"/>
      <c r="AD44" s="50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 ht="53.25" customHeight="1" x14ac:dyDescent="0.25">
      <c r="A45" s="50">
        <v>0</v>
      </c>
      <c r="B45" s="50">
        <v>0</v>
      </c>
      <c r="C45" s="50">
        <v>9</v>
      </c>
      <c r="D45" s="50">
        <v>0</v>
      </c>
      <c r="E45" s="50">
        <v>7</v>
      </c>
      <c r="F45" s="50">
        <v>0</v>
      </c>
      <c r="G45" s="50">
        <v>2</v>
      </c>
      <c r="H45" s="50">
        <v>1</v>
      </c>
      <c r="I45" s="50">
        <v>2</v>
      </c>
      <c r="J45" s="50">
        <v>1</v>
      </c>
      <c r="K45" s="50">
        <v>2</v>
      </c>
      <c r="L45" s="50">
        <v>0</v>
      </c>
      <c r="M45" s="50">
        <v>3</v>
      </c>
      <c r="N45" s="50">
        <v>3</v>
      </c>
      <c r="O45" s="50">
        <v>1</v>
      </c>
      <c r="P45" s="50">
        <v>2</v>
      </c>
      <c r="Q45" s="50">
        <v>1</v>
      </c>
      <c r="R45" s="50">
        <v>0</v>
      </c>
      <c r="S45" s="50">
        <v>1</v>
      </c>
      <c r="T45" s="50">
        <v>0</v>
      </c>
      <c r="U45" s="50">
        <v>0</v>
      </c>
      <c r="V45" s="50">
        <v>6</v>
      </c>
      <c r="W45" s="50">
        <v>0</v>
      </c>
      <c r="X45" s="50">
        <v>0</v>
      </c>
      <c r="Y45" s="54" t="s">
        <v>394</v>
      </c>
      <c r="Z45" s="68" t="s">
        <v>339</v>
      </c>
      <c r="AA45" s="50"/>
      <c r="AB45" s="50"/>
      <c r="AC45" s="50"/>
      <c r="AD45" s="50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80.2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>
        <v>1</v>
      </c>
      <c r="P46" s="50">
        <v>2</v>
      </c>
      <c r="Q46" s="50">
        <v>1</v>
      </c>
      <c r="R46" s="50">
        <v>0</v>
      </c>
      <c r="S46" s="50">
        <v>2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48" t="s">
        <v>289</v>
      </c>
      <c r="Z46" s="41"/>
      <c r="AA46" s="50"/>
      <c r="AB46" s="50"/>
      <c r="AC46" s="50"/>
      <c r="AD46" s="50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 ht="63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>
        <v>1</v>
      </c>
      <c r="P47" s="50">
        <v>2</v>
      </c>
      <c r="Q47" s="50">
        <v>1</v>
      </c>
      <c r="R47" s="50">
        <v>0</v>
      </c>
      <c r="S47" s="50">
        <v>2</v>
      </c>
      <c r="T47" s="50">
        <v>0</v>
      </c>
      <c r="U47" s="50">
        <v>0</v>
      </c>
      <c r="V47" s="50">
        <v>0</v>
      </c>
      <c r="W47" s="50">
        <v>0</v>
      </c>
      <c r="X47" s="50">
        <v>1</v>
      </c>
      <c r="Y47" s="48" t="s">
        <v>380</v>
      </c>
      <c r="Z47" s="68" t="s">
        <v>337</v>
      </c>
      <c r="AA47" s="50"/>
      <c r="AB47" s="50"/>
      <c r="AC47" s="50"/>
      <c r="AD47" s="50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 ht="48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>
        <v>1</v>
      </c>
      <c r="P48" s="50">
        <v>2</v>
      </c>
      <c r="Q48" s="50">
        <v>1</v>
      </c>
      <c r="R48" s="50">
        <v>0</v>
      </c>
      <c r="S48" s="50">
        <v>2</v>
      </c>
      <c r="T48" s="50">
        <v>0</v>
      </c>
      <c r="U48" s="50">
        <v>0</v>
      </c>
      <c r="V48" s="50">
        <v>0</v>
      </c>
      <c r="W48" s="50">
        <v>0</v>
      </c>
      <c r="X48" s="50">
        <v>2</v>
      </c>
      <c r="Y48" s="48" t="s">
        <v>252</v>
      </c>
      <c r="Z48" s="68" t="s">
        <v>338</v>
      </c>
      <c r="AA48" s="50"/>
      <c r="AB48" s="50"/>
      <c r="AC48" s="50"/>
      <c r="AD48" s="50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 ht="30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>
        <v>1</v>
      </c>
      <c r="P49" s="50">
        <v>2</v>
      </c>
      <c r="Q49" s="50">
        <v>1</v>
      </c>
      <c r="R49" s="50">
        <v>0</v>
      </c>
      <c r="S49" s="50">
        <v>2</v>
      </c>
      <c r="T49" s="50">
        <v>0</v>
      </c>
      <c r="U49" s="50">
        <v>0</v>
      </c>
      <c r="V49" s="50">
        <v>0</v>
      </c>
      <c r="W49" s="50">
        <v>0</v>
      </c>
      <c r="X49" s="50">
        <v>3</v>
      </c>
      <c r="Y49" s="48" t="s">
        <v>346</v>
      </c>
      <c r="Z49" s="68" t="s">
        <v>338</v>
      </c>
      <c r="AA49" s="50"/>
      <c r="AB49" s="50"/>
      <c r="AC49" s="50"/>
      <c r="AD49" s="50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31.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>
        <v>1</v>
      </c>
      <c r="P50" s="50">
        <v>2</v>
      </c>
      <c r="Q50" s="50">
        <v>1</v>
      </c>
      <c r="R50" s="50">
        <v>0</v>
      </c>
      <c r="S50" s="50">
        <v>2</v>
      </c>
      <c r="T50" s="50">
        <v>0</v>
      </c>
      <c r="U50" s="50">
        <v>0</v>
      </c>
      <c r="V50" s="50">
        <v>0</v>
      </c>
      <c r="W50" s="50">
        <v>0</v>
      </c>
      <c r="X50" s="50">
        <v>4</v>
      </c>
      <c r="Y50" s="48" t="s">
        <v>347</v>
      </c>
      <c r="Z50" s="68" t="s">
        <v>338</v>
      </c>
      <c r="AA50" s="50"/>
      <c r="AB50" s="50"/>
      <c r="AC50" s="50"/>
      <c r="AD50" s="50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33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>
        <v>1</v>
      </c>
      <c r="P51" s="50">
        <v>2</v>
      </c>
      <c r="Q51" s="50">
        <v>1</v>
      </c>
      <c r="R51" s="50">
        <v>0</v>
      </c>
      <c r="S51" s="50">
        <v>2</v>
      </c>
      <c r="T51" s="50">
        <v>0</v>
      </c>
      <c r="U51" s="50">
        <v>0</v>
      </c>
      <c r="V51" s="50">
        <v>0</v>
      </c>
      <c r="W51" s="50">
        <v>0</v>
      </c>
      <c r="X51" s="50">
        <v>5</v>
      </c>
      <c r="Y51" s="48" t="s">
        <v>348</v>
      </c>
      <c r="Z51" s="68" t="s">
        <v>337</v>
      </c>
      <c r="AA51" s="50"/>
      <c r="AB51" s="50"/>
      <c r="AC51" s="50"/>
      <c r="AD51" s="50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 ht="30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>
        <v>1</v>
      </c>
      <c r="P52" s="50">
        <v>2</v>
      </c>
      <c r="Q52" s="50">
        <v>1</v>
      </c>
      <c r="R52" s="50">
        <v>0</v>
      </c>
      <c r="S52" s="50">
        <v>2</v>
      </c>
      <c r="T52" s="50">
        <v>0</v>
      </c>
      <c r="U52" s="50">
        <v>0</v>
      </c>
      <c r="V52" s="50">
        <v>0</v>
      </c>
      <c r="W52" s="50">
        <v>0</v>
      </c>
      <c r="X52" s="50">
        <v>6</v>
      </c>
      <c r="Y52" s="48" t="s">
        <v>253</v>
      </c>
      <c r="Z52" s="68" t="s">
        <v>338</v>
      </c>
      <c r="AA52" s="50"/>
      <c r="AB52" s="50"/>
      <c r="AC52" s="50"/>
      <c r="AD52" s="50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3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>
        <v>1</v>
      </c>
      <c r="P53" s="50">
        <v>2</v>
      </c>
      <c r="Q53" s="50">
        <v>1</v>
      </c>
      <c r="R53" s="50">
        <v>0</v>
      </c>
      <c r="S53" s="50">
        <v>2</v>
      </c>
      <c r="T53" s="50">
        <v>0</v>
      </c>
      <c r="U53" s="50">
        <v>0</v>
      </c>
      <c r="V53" s="50">
        <v>0</v>
      </c>
      <c r="W53" s="50">
        <v>0</v>
      </c>
      <c r="X53" s="50">
        <v>7</v>
      </c>
      <c r="Y53" s="48" t="s">
        <v>349</v>
      </c>
      <c r="Z53" s="68" t="s">
        <v>337</v>
      </c>
      <c r="AA53" s="50"/>
      <c r="AB53" s="50"/>
      <c r="AC53" s="50"/>
      <c r="AD53" s="50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 ht="45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>
        <v>1</v>
      </c>
      <c r="P54" s="50">
        <v>2</v>
      </c>
      <c r="Q54" s="50">
        <v>1</v>
      </c>
      <c r="R54" s="50">
        <v>0</v>
      </c>
      <c r="S54" s="50">
        <v>2</v>
      </c>
      <c r="T54" s="50">
        <v>0</v>
      </c>
      <c r="U54" s="50">
        <v>0</v>
      </c>
      <c r="V54" s="50">
        <v>0</v>
      </c>
      <c r="W54" s="50">
        <v>0</v>
      </c>
      <c r="X54" s="50">
        <v>8</v>
      </c>
      <c r="Y54" s="48" t="s">
        <v>350</v>
      </c>
      <c r="Z54" s="68" t="s">
        <v>337</v>
      </c>
      <c r="AA54" s="50"/>
      <c r="AB54" s="50"/>
      <c r="AC54" s="50"/>
      <c r="AD54" s="50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 ht="90" x14ac:dyDescent="0.25">
      <c r="A55" s="50">
        <v>0</v>
      </c>
      <c r="B55" s="50">
        <v>0</v>
      </c>
      <c r="C55" s="50">
        <v>9</v>
      </c>
      <c r="D55" s="50">
        <v>0</v>
      </c>
      <c r="E55" s="50">
        <v>7</v>
      </c>
      <c r="F55" s="50">
        <v>0</v>
      </c>
      <c r="G55" s="50">
        <v>2</v>
      </c>
      <c r="H55" s="50">
        <v>1</v>
      </c>
      <c r="I55" s="50">
        <v>2</v>
      </c>
      <c r="J55" s="50">
        <v>1</v>
      </c>
      <c r="K55" s="50">
        <v>2</v>
      </c>
      <c r="L55" s="50">
        <v>0</v>
      </c>
      <c r="M55" s="50">
        <v>1</v>
      </c>
      <c r="N55" s="50">
        <v>0</v>
      </c>
      <c r="O55" s="50">
        <v>1</v>
      </c>
      <c r="P55" s="50">
        <v>2</v>
      </c>
      <c r="Q55" s="50">
        <v>1</v>
      </c>
      <c r="R55" s="50">
        <v>0</v>
      </c>
      <c r="S55" s="50">
        <v>2</v>
      </c>
      <c r="T55" s="50">
        <v>0</v>
      </c>
      <c r="U55" s="50">
        <v>0</v>
      </c>
      <c r="V55" s="50">
        <v>1</v>
      </c>
      <c r="W55" s="50">
        <v>0</v>
      </c>
      <c r="X55" s="50">
        <v>0</v>
      </c>
      <c r="Y55" s="48" t="s">
        <v>254</v>
      </c>
      <c r="Z55" s="68" t="s">
        <v>339</v>
      </c>
      <c r="AA55" s="50"/>
      <c r="AB55" s="50"/>
      <c r="AC55" s="50"/>
      <c r="AD55" s="50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 ht="75" x14ac:dyDescent="0.25">
      <c r="A56" s="50">
        <v>0</v>
      </c>
      <c r="B56" s="50">
        <v>0</v>
      </c>
      <c r="C56" s="50">
        <v>9</v>
      </c>
      <c r="D56" s="50">
        <v>0</v>
      </c>
      <c r="E56" s="50">
        <v>7</v>
      </c>
      <c r="F56" s="50">
        <v>0</v>
      </c>
      <c r="G56" s="50">
        <v>2</v>
      </c>
      <c r="H56" s="50">
        <v>1</v>
      </c>
      <c r="I56" s="50">
        <v>2</v>
      </c>
      <c r="J56" s="50">
        <v>1</v>
      </c>
      <c r="K56" s="50">
        <v>2</v>
      </c>
      <c r="L56" s="50">
        <v>0</v>
      </c>
      <c r="M56" s="50">
        <v>1</v>
      </c>
      <c r="N56" s="50">
        <v>1</v>
      </c>
      <c r="O56" s="50">
        <v>1</v>
      </c>
      <c r="P56" s="50">
        <v>2</v>
      </c>
      <c r="Q56" s="50">
        <v>1</v>
      </c>
      <c r="R56" s="50">
        <v>0</v>
      </c>
      <c r="S56" s="50">
        <v>2</v>
      </c>
      <c r="T56" s="50">
        <v>0</v>
      </c>
      <c r="U56" s="50">
        <v>0</v>
      </c>
      <c r="V56" s="50">
        <v>2</v>
      </c>
      <c r="W56" s="50">
        <v>0</v>
      </c>
      <c r="X56" s="50">
        <v>0</v>
      </c>
      <c r="Y56" s="54" t="s">
        <v>290</v>
      </c>
      <c r="Z56" s="68" t="s">
        <v>339</v>
      </c>
      <c r="AA56" s="50"/>
      <c r="AB56" s="50"/>
      <c r="AC56" s="50"/>
      <c r="AD56" s="50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 ht="45" x14ac:dyDescent="0.25">
      <c r="A57" s="50">
        <v>0</v>
      </c>
      <c r="B57" s="50">
        <v>0</v>
      </c>
      <c r="C57" s="50">
        <v>9</v>
      </c>
      <c r="D57" s="50">
        <v>0</v>
      </c>
      <c r="E57" s="50">
        <v>7</v>
      </c>
      <c r="F57" s="50">
        <v>0</v>
      </c>
      <c r="G57" s="50">
        <v>2</v>
      </c>
      <c r="H57" s="50">
        <v>1</v>
      </c>
      <c r="I57" s="50">
        <v>2</v>
      </c>
      <c r="J57" s="50">
        <v>1</v>
      </c>
      <c r="K57" s="50">
        <v>2</v>
      </c>
      <c r="L57" s="50">
        <v>0</v>
      </c>
      <c r="M57" s="50">
        <v>1</v>
      </c>
      <c r="N57" s="50">
        <v>2</v>
      </c>
      <c r="O57" s="50">
        <v>1</v>
      </c>
      <c r="P57" s="50">
        <v>2</v>
      </c>
      <c r="Q57" s="50">
        <v>1</v>
      </c>
      <c r="R57" s="50">
        <v>0</v>
      </c>
      <c r="S57" s="50">
        <v>2</v>
      </c>
      <c r="T57" s="50">
        <v>0</v>
      </c>
      <c r="U57" s="50">
        <v>0</v>
      </c>
      <c r="V57" s="50">
        <v>3</v>
      </c>
      <c r="W57" s="50">
        <v>0</v>
      </c>
      <c r="X57" s="50">
        <v>0</v>
      </c>
      <c r="Y57" s="48" t="s">
        <v>291</v>
      </c>
      <c r="Z57" s="68" t="s">
        <v>339</v>
      </c>
      <c r="AA57" s="50"/>
      <c r="AB57" s="50"/>
      <c r="AC57" s="50"/>
      <c r="AD57" s="50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48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>
        <v>1</v>
      </c>
      <c r="P58" s="50">
        <v>2</v>
      </c>
      <c r="Q58" s="50">
        <v>1</v>
      </c>
      <c r="R58" s="50">
        <v>0</v>
      </c>
      <c r="S58" s="50">
        <v>3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48" t="s">
        <v>351</v>
      </c>
      <c r="Z58" s="41"/>
      <c r="AA58" s="50"/>
      <c r="AB58" s="50"/>
      <c r="AC58" s="50"/>
      <c r="AD58" s="50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 ht="75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>
        <v>1</v>
      </c>
      <c r="P59" s="50">
        <v>2</v>
      </c>
      <c r="Q59" s="50">
        <v>1</v>
      </c>
      <c r="R59" s="50">
        <v>0</v>
      </c>
      <c r="S59" s="50">
        <v>3</v>
      </c>
      <c r="T59" s="50">
        <v>0</v>
      </c>
      <c r="U59" s="50">
        <v>0</v>
      </c>
      <c r="V59" s="50">
        <v>0</v>
      </c>
      <c r="W59" s="50">
        <v>0</v>
      </c>
      <c r="X59" s="50">
        <v>1</v>
      </c>
      <c r="Y59" s="48" t="s">
        <v>352</v>
      </c>
      <c r="Z59" s="41" t="s">
        <v>337</v>
      </c>
      <c r="AA59" s="50"/>
      <c r="AB59" s="50"/>
      <c r="AC59" s="50"/>
      <c r="AD59" s="50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33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>
        <v>1</v>
      </c>
      <c r="P60" s="50">
        <v>2</v>
      </c>
      <c r="Q60" s="50">
        <v>1</v>
      </c>
      <c r="R60" s="50">
        <v>0</v>
      </c>
      <c r="S60" s="50">
        <v>3</v>
      </c>
      <c r="T60" s="50">
        <v>0</v>
      </c>
      <c r="U60" s="50">
        <v>0</v>
      </c>
      <c r="V60" s="50">
        <v>0</v>
      </c>
      <c r="W60" s="50">
        <v>0</v>
      </c>
      <c r="X60" s="50">
        <v>2</v>
      </c>
      <c r="Y60" s="48" t="s">
        <v>255</v>
      </c>
      <c r="Z60" s="41" t="s">
        <v>337</v>
      </c>
      <c r="AA60" s="50"/>
      <c r="AB60" s="50"/>
      <c r="AC60" s="50"/>
      <c r="AD60" s="50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 ht="37.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>
        <v>1</v>
      </c>
      <c r="P61" s="50">
        <v>2</v>
      </c>
      <c r="Q61" s="50">
        <v>1</v>
      </c>
      <c r="R61" s="50">
        <v>0</v>
      </c>
      <c r="S61" s="50">
        <v>3</v>
      </c>
      <c r="T61" s="50">
        <v>0</v>
      </c>
      <c r="U61" s="50">
        <v>0</v>
      </c>
      <c r="V61" s="50">
        <v>0</v>
      </c>
      <c r="W61" s="50">
        <v>0</v>
      </c>
      <c r="X61" s="50">
        <v>3</v>
      </c>
      <c r="Y61" s="54" t="s">
        <v>256</v>
      </c>
      <c r="Z61" s="41" t="s">
        <v>338</v>
      </c>
      <c r="AA61" s="50"/>
      <c r="AB61" s="50"/>
      <c r="AC61" s="50"/>
      <c r="AD61" s="50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 ht="48.7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>
        <v>1</v>
      </c>
      <c r="P62" s="50">
        <v>2</v>
      </c>
      <c r="Q62" s="50">
        <v>1</v>
      </c>
      <c r="R62" s="50">
        <v>0</v>
      </c>
      <c r="S62" s="50">
        <v>3</v>
      </c>
      <c r="T62" s="50">
        <v>0</v>
      </c>
      <c r="U62" s="50">
        <v>0</v>
      </c>
      <c r="V62" s="50">
        <v>0</v>
      </c>
      <c r="W62" s="50">
        <v>0</v>
      </c>
      <c r="X62" s="50">
        <v>4</v>
      </c>
      <c r="Y62" s="54" t="s">
        <v>257</v>
      </c>
      <c r="Z62" s="41" t="s">
        <v>338</v>
      </c>
      <c r="AA62" s="50"/>
      <c r="AB62" s="50"/>
      <c r="AC62" s="50"/>
      <c r="AD62" s="50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 ht="39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>
        <v>1</v>
      </c>
      <c r="P63" s="50">
        <v>2</v>
      </c>
      <c r="Q63" s="50">
        <v>1</v>
      </c>
      <c r="R63" s="50">
        <v>0</v>
      </c>
      <c r="S63" s="50">
        <v>3</v>
      </c>
      <c r="T63" s="50">
        <v>0</v>
      </c>
      <c r="U63" s="50">
        <v>0</v>
      </c>
      <c r="V63" s="50">
        <v>0</v>
      </c>
      <c r="W63" s="50">
        <v>0</v>
      </c>
      <c r="X63" s="50">
        <v>5</v>
      </c>
      <c r="Y63" s="54" t="s">
        <v>258</v>
      </c>
      <c r="Z63" s="41" t="s">
        <v>338</v>
      </c>
      <c r="AA63" s="50"/>
      <c r="AB63" s="50"/>
      <c r="AC63" s="50"/>
      <c r="AD63" s="50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 ht="53.2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>
        <v>1</v>
      </c>
      <c r="P64" s="50">
        <v>2</v>
      </c>
      <c r="Q64" s="50">
        <v>1</v>
      </c>
      <c r="R64" s="50">
        <v>0</v>
      </c>
      <c r="S64" s="50">
        <v>3</v>
      </c>
      <c r="T64" s="50">
        <v>0</v>
      </c>
      <c r="U64" s="50">
        <v>0</v>
      </c>
      <c r="V64" s="50">
        <v>1</v>
      </c>
      <c r="W64" s="50">
        <v>0</v>
      </c>
      <c r="X64" s="50">
        <v>0</v>
      </c>
      <c r="Y64" s="48" t="s">
        <v>235</v>
      </c>
      <c r="Z64" s="41"/>
      <c r="AA64" s="50"/>
      <c r="AB64" s="50"/>
      <c r="AC64" s="50"/>
      <c r="AD64" s="50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50.25" customHeight="1" x14ac:dyDescent="0.25">
      <c r="A65" s="50">
        <v>0</v>
      </c>
      <c r="B65" s="50">
        <v>0</v>
      </c>
      <c r="C65" s="50">
        <v>9</v>
      </c>
      <c r="D65" s="50">
        <v>0</v>
      </c>
      <c r="E65" s="50">
        <v>7</v>
      </c>
      <c r="F65" s="50">
        <v>0</v>
      </c>
      <c r="G65" s="50">
        <v>9</v>
      </c>
      <c r="H65" s="50">
        <v>1</v>
      </c>
      <c r="I65" s="50">
        <v>2</v>
      </c>
      <c r="J65" s="50">
        <v>1</v>
      </c>
      <c r="K65" s="50">
        <v>7</v>
      </c>
      <c r="L65" s="50">
        <v>2</v>
      </c>
      <c r="M65" s="50">
        <v>0</v>
      </c>
      <c r="N65" s="50">
        <v>4</v>
      </c>
      <c r="O65" s="50">
        <v>1</v>
      </c>
      <c r="P65" s="50">
        <v>2</v>
      </c>
      <c r="Q65" s="50">
        <v>1</v>
      </c>
      <c r="R65" s="50">
        <v>0</v>
      </c>
      <c r="S65" s="50">
        <v>3</v>
      </c>
      <c r="T65" s="50">
        <v>0</v>
      </c>
      <c r="U65" s="50">
        <v>0</v>
      </c>
      <c r="V65" s="50">
        <v>2</v>
      </c>
      <c r="W65" s="50">
        <v>0</v>
      </c>
      <c r="X65" s="50">
        <v>0</v>
      </c>
      <c r="Y65" s="48" t="s">
        <v>381</v>
      </c>
      <c r="Z65" s="41" t="s">
        <v>339</v>
      </c>
      <c r="AA65" s="50"/>
      <c r="AB65" s="50"/>
      <c r="AC65" s="50"/>
      <c r="AD65" s="50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62.25" customHeight="1" x14ac:dyDescent="0.25">
      <c r="A66" s="50">
        <v>0</v>
      </c>
      <c r="B66" s="50">
        <v>0</v>
      </c>
      <c r="C66" s="50">
        <v>9</v>
      </c>
      <c r="D66" s="50">
        <v>0</v>
      </c>
      <c r="E66" s="50">
        <v>7</v>
      </c>
      <c r="F66" s="50">
        <v>0</v>
      </c>
      <c r="G66" s="50">
        <v>9</v>
      </c>
      <c r="H66" s="50">
        <v>1</v>
      </c>
      <c r="I66" s="50">
        <v>2</v>
      </c>
      <c r="J66" s="50">
        <v>1</v>
      </c>
      <c r="K66" s="50">
        <v>2</v>
      </c>
      <c r="L66" s="50">
        <v>0</v>
      </c>
      <c r="M66" s="50">
        <v>1</v>
      </c>
      <c r="N66" s="50">
        <v>3</v>
      </c>
      <c r="O66" s="50">
        <v>1</v>
      </c>
      <c r="P66" s="50">
        <v>2</v>
      </c>
      <c r="Q66" s="50">
        <v>1</v>
      </c>
      <c r="R66" s="50">
        <v>0</v>
      </c>
      <c r="S66" s="50">
        <v>3</v>
      </c>
      <c r="T66" s="50">
        <v>0</v>
      </c>
      <c r="U66" s="50">
        <v>0</v>
      </c>
      <c r="V66" s="50">
        <v>3</v>
      </c>
      <c r="W66" s="50">
        <v>0</v>
      </c>
      <c r="X66" s="50">
        <v>0</v>
      </c>
      <c r="Y66" s="54" t="s">
        <v>382</v>
      </c>
      <c r="Z66" s="41" t="s">
        <v>339</v>
      </c>
      <c r="AA66" s="50"/>
      <c r="AB66" s="50"/>
      <c r="AC66" s="50"/>
      <c r="AD66" s="50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45.7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>
        <v>1</v>
      </c>
      <c r="P67" s="50">
        <v>2</v>
      </c>
      <c r="Q67" s="50">
        <v>1</v>
      </c>
      <c r="R67" s="50">
        <v>0</v>
      </c>
      <c r="S67" s="50">
        <v>4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48" t="s">
        <v>259</v>
      </c>
      <c r="Z67" s="41"/>
      <c r="AA67" s="50"/>
      <c r="AB67" s="50"/>
      <c r="AC67" s="50"/>
      <c r="AD67" s="50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48.7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>
        <v>1</v>
      </c>
      <c r="P68" s="50">
        <v>2</v>
      </c>
      <c r="Q68" s="50">
        <v>1</v>
      </c>
      <c r="R68" s="50">
        <v>0</v>
      </c>
      <c r="S68" s="50">
        <v>4</v>
      </c>
      <c r="T68" s="50">
        <v>0</v>
      </c>
      <c r="U68" s="50">
        <v>0</v>
      </c>
      <c r="V68" s="50">
        <v>0</v>
      </c>
      <c r="W68" s="50">
        <v>0</v>
      </c>
      <c r="X68" s="50">
        <v>1</v>
      </c>
      <c r="Y68" s="48" t="s">
        <v>260</v>
      </c>
      <c r="Z68" s="41" t="s">
        <v>338</v>
      </c>
      <c r="AA68" s="50"/>
      <c r="AB68" s="50"/>
      <c r="AC68" s="50"/>
      <c r="AD68" s="50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38" customFormat="1" ht="30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>
        <v>1</v>
      </c>
      <c r="P69" s="50">
        <v>2</v>
      </c>
      <c r="Q69" s="50">
        <v>1</v>
      </c>
      <c r="R69" s="50">
        <v>0</v>
      </c>
      <c r="S69" s="50">
        <v>4</v>
      </c>
      <c r="T69" s="50">
        <v>0</v>
      </c>
      <c r="U69" s="50">
        <v>0</v>
      </c>
      <c r="V69" s="50">
        <v>0</v>
      </c>
      <c r="W69" s="50">
        <v>0</v>
      </c>
      <c r="X69" s="50">
        <v>2</v>
      </c>
      <c r="Y69" s="48" t="s">
        <v>261</v>
      </c>
      <c r="Z69" s="41" t="s">
        <v>337</v>
      </c>
      <c r="AA69" s="50"/>
      <c r="AB69" s="50"/>
      <c r="AC69" s="50"/>
      <c r="AD69" s="50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</row>
    <row r="70" spans="1:59" s="38" customFormat="1" ht="30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>
        <v>1</v>
      </c>
      <c r="P70" s="50">
        <v>2</v>
      </c>
      <c r="Q70" s="50">
        <v>1</v>
      </c>
      <c r="R70" s="50">
        <v>0</v>
      </c>
      <c r="S70" s="50">
        <v>4</v>
      </c>
      <c r="T70" s="50">
        <v>0</v>
      </c>
      <c r="U70" s="50">
        <v>0</v>
      </c>
      <c r="V70" s="50">
        <v>0</v>
      </c>
      <c r="W70" s="50">
        <v>0</v>
      </c>
      <c r="X70" s="50">
        <v>3</v>
      </c>
      <c r="Y70" s="48" t="s">
        <v>262</v>
      </c>
      <c r="Z70" s="41" t="s">
        <v>337</v>
      </c>
      <c r="AA70" s="50"/>
      <c r="AB70" s="50"/>
      <c r="AC70" s="50"/>
      <c r="AD70" s="50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</row>
    <row r="71" spans="1:59" ht="30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0">
        <v>1</v>
      </c>
      <c r="P71" s="50">
        <v>2</v>
      </c>
      <c r="Q71" s="50">
        <v>1</v>
      </c>
      <c r="R71" s="50">
        <v>0</v>
      </c>
      <c r="S71" s="50">
        <v>4</v>
      </c>
      <c r="T71" s="50">
        <v>0</v>
      </c>
      <c r="U71" s="50">
        <v>0</v>
      </c>
      <c r="V71" s="50">
        <v>0</v>
      </c>
      <c r="W71" s="50">
        <v>0</v>
      </c>
      <c r="X71" s="50">
        <v>4</v>
      </c>
      <c r="Y71" s="48" t="s">
        <v>263</v>
      </c>
      <c r="Z71" s="41" t="s">
        <v>338</v>
      </c>
      <c r="AA71" s="51"/>
      <c r="AB71" s="51"/>
      <c r="AC71" s="51"/>
      <c r="AD71" s="51"/>
    </row>
    <row r="72" spans="1:59" ht="36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0">
        <v>1</v>
      </c>
      <c r="P72" s="50">
        <v>2</v>
      </c>
      <c r="Q72" s="50">
        <v>1</v>
      </c>
      <c r="R72" s="50">
        <v>0</v>
      </c>
      <c r="S72" s="50">
        <v>4</v>
      </c>
      <c r="T72" s="50">
        <v>0</v>
      </c>
      <c r="U72" s="50">
        <v>0</v>
      </c>
      <c r="V72" s="50">
        <v>0</v>
      </c>
      <c r="W72" s="50">
        <v>0</v>
      </c>
      <c r="X72" s="50">
        <v>5</v>
      </c>
      <c r="Y72" s="48" t="s">
        <v>264</v>
      </c>
      <c r="Z72" s="41" t="s">
        <v>337</v>
      </c>
      <c r="AA72" s="51"/>
      <c r="AB72" s="51"/>
      <c r="AC72" s="51"/>
      <c r="AD72" s="51"/>
    </row>
    <row r="73" spans="1:59" ht="43.5" customHeight="1" x14ac:dyDescent="0.25">
      <c r="A73" s="52">
        <v>0</v>
      </c>
      <c r="B73" s="52">
        <v>0</v>
      </c>
      <c r="C73" s="52">
        <v>9</v>
      </c>
      <c r="D73" s="52">
        <v>0</v>
      </c>
      <c r="E73" s="52">
        <v>7</v>
      </c>
      <c r="F73" s="52">
        <v>0</v>
      </c>
      <c r="G73" s="52">
        <v>2</v>
      </c>
      <c r="H73" s="52">
        <v>1</v>
      </c>
      <c r="I73" s="52">
        <v>2</v>
      </c>
      <c r="J73" s="52">
        <v>1</v>
      </c>
      <c r="K73" s="52">
        <v>7</v>
      </c>
      <c r="L73" s="52">
        <v>2</v>
      </c>
      <c r="M73" s="52">
        <v>0</v>
      </c>
      <c r="N73" s="52">
        <v>1</v>
      </c>
      <c r="O73" s="52">
        <v>1</v>
      </c>
      <c r="P73" s="52">
        <v>2</v>
      </c>
      <c r="Q73" s="52">
        <v>1</v>
      </c>
      <c r="R73" s="52">
        <v>0</v>
      </c>
      <c r="S73" s="52">
        <v>4</v>
      </c>
      <c r="T73" s="52">
        <v>0</v>
      </c>
      <c r="U73" s="52">
        <v>0</v>
      </c>
      <c r="V73" s="52">
        <v>1</v>
      </c>
      <c r="W73" s="52">
        <v>0</v>
      </c>
      <c r="X73" s="52">
        <v>0</v>
      </c>
      <c r="Y73" s="48" t="s">
        <v>383</v>
      </c>
      <c r="Z73" s="41" t="s">
        <v>339</v>
      </c>
      <c r="AA73" s="52"/>
      <c r="AB73" s="52"/>
      <c r="AC73" s="52"/>
      <c r="AD73" s="52"/>
    </row>
    <row r="74" spans="1:59" ht="51.75" customHeight="1" x14ac:dyDescent="0.25">
      <c r="A74" s="52">
        <v>0</v>
      </c>
      <c r="B74" s="52">
        <v>0</v>
      </c>
      <c r="C74" s="52">
        <v>9</v>
      </c>
      <c r="D74" s="52">
        <v>0</v>
      </c>
      <c r="E74" s="52">
        <v>7</v>
      </c>
      <c r="F74" s="52">
        <v>0</v>
      </c>
      <c r="G74" s="52">
        <v>2</v>
      </c>
      <c r="H74" s="52">
        <v>1</v>
      </c>
      <c r="I74" s="52">
        <v>2</v>
      </c>
      <c r="J74" s="52">
        <v>1</v>
      </c>
      <c r="K74" s="52">
        <v>2</v>
      </c>
      <c r="L74" s="52">
        <v>0</v>
      </c>
      <c r="M74" s="52">
        <v>1</v>
      </c>
      <c r="N74" s="52">
        <v>4</v>
      </c>
      <c r="O74" s="52">
        <v>1</v>
      </c>
      <c r="P74" s="52">
        <v>2</v>
      </c>
      <c r="Q74" s="52">
        <v>1</v>
      </c>
      <c r="R74" s="52">
        <v>0</v>
      </c>
      <c r="S74" s="52">
        <v>4</v>
      </c>
      <c r="T74" s="52">
        <v>0</v>
      </c>
      <c r="U74" s="52">
        <v>0</v>
      </c>
      <c r="V74" s="52">
        <v>2</v>
      </c>
      <c r="W74" s="52">
        <v>0</v>
      </c>
      <c r="X74" s="52">
        <v>0</v>
      </c>
      <c r="Y74" s="48" t="s">
        <v>384</v>
      </c>
      <c r="Z74" s="41" t="s">
        <v>339</v>
      </c>
      <c r="AA74" s="52"/>
      <c r="AB74" s="52"/>
      <c r="AC74" s="52"/>
      <c r="AD74" s="52"/>
    </row>
    <row r="75" spans="1:59" ht="30" x14ac:dyDescent="0.25">
      <c r="A75" s="52">
        <v>0</v>
      </c>
      <c r="B75" s="52">
        <v>0</v>
      </c>
      <c r="C75" s="52">
        <v>9</v>
      </c>
      <c r="D75" s="52">
        <v>0</v>
      </c>
      <c r="E75" s="52">
        <v>7</v>
      </c>
      <c r="F75" s="52">
        <v>0</v>
      </c>
      <c r="G75" s="52">
        <v>2</v>
      </c>
      <c r="H75" s="52">
        <v>1</v>
      </c>
      <c r="I75" s="52">
        <v>2</v>
      </c>
      <c r="J75" s="52">
        <v>1</v>
      </c>
      <c r="K75" s="52">
        <v>2</v>
      </c>
      <c r="L75" s="52">
        <v>0</v>
      </c>
      <c r="M75" s="52">
        <v>1</v>
      </c>
      <c r="N75" s="52">
        <v>5</v>
      </c>
      <c r="O75" s="52">
        <v>1</v>
      </c>
      <c r="P75" s="52">
        <v>2</v>
      </c>
      <c r="Q75" s="52">
        <v>1</v>
      </c>
      <c r="R75" s="52">
        <v>0</v>
      </c>
      <c r="S75" s="52">
        <v>4</v>
      </c>
      <c r="T75" s="52">
        <v>0</v>
      </c>
      <c r="U75" s="52">
        <v>0</v>
      </c>
      <c r="V75" s="52">
        <v>3</v>
      </c>
      <c r="W75" s="52">
        <v>0</v>
      </c>
      <c r="X75" s="52">
        <v>0</v>
      </c>
      <c r="Y75" s="48" t="s">
        <v>265</v>
      </c>
      <c r="Z75" s="41" t="s">
        <v>339</v>
      </c>
      <c r="AA75" s="52"/>
      <c r="AB75" s="52"/>
      <c r="AC75" s="52"/>
      <c r="AD75" s="52"/>
    </row>
    <row r="76" spans="1:59" ht="30" x14ac:dyDescent="0.25">
      <c r="A76" s="52">
        <v>0</v>
      </c>
      <c r="B76" s="52">
        <v>0</v>
      </c>
      <c r="C76" s="52">
        <v>9</v>
      </c>
      <c r="D76" s="52">
        <v>0</v>
      </c>
      <c r="E76" s="52">
        <v>7</v>
      </c>
      <c r="F76" s="52">
        <v>0</v>
      </c>
      <c r="G76" s="52">
        <v>2</v>
      </c>
      <c r="H76" s="52">
        <v>1</v>
      </c>
      <c r="I76" s="52">
        <v>2</v>
      </c>
      <c r="J76" s="52">
        <v>1</v>
      </c>
      <c r="K76" s="52">
        <v>2</v>
      </c>
      <c r="L76" s="52">
        <v>0</v>
      </c>
      <c r="M76" s="52">
        <v>1</v>
      </c>
      <c r="N76" s="52">
        <v>6</v>
      </c>
      <c r="O76" s="52">
        <v>1</v>
      </c>
      <c r="P76" s="52">
        <v>2</v>
      </c>
      <c r="Q76" s="52">
        <v>1</v>
      </c>
      <c r="R76" s="52">
        <v>0</v>
      </c>
      <c r="S76" s="52">
        <v>4</v>
      </c>
      <c r="T76" s="52">
        <v>0</v>
      </c>
      <c r="U76" s="52">
        <v>0</v>
      </c>
      <c r="V76" s="52">
        <v>4</v>
      </c>
      <c r="W76" s="52">
        <v>0</v>
      </c>
      <c r="X76" s="52">
        <v>0</v>
      </c>
      <c r="Y76" s="48" t="s">
        <v>266</v>
      </c>
      <c r="Z76" s="41" t="s">
        <v>339</v>
      </c>
      <c r="AA76" s="52"/>
      <c r="AB76" s="52"/>
      <c r="AC76" s="52"/>
      <c r="AD76" s="52"/>
    </row>
    <row r="77" spans="1:59" ht="45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>
        <v>1</v>
      </c>
      <c r="P77" s="52">
        <v>2</v>
      </c>
      <c r="Q77" s="52">
        <v>1</v>
      </c>
      <c r="R77" s="52">
        <v>0</v>
      </c>
      <c r="S77" s="52">
        <v>5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48" t="s">
        <v>292</v>
      </c>
      <c r="Z77" s="41"/>
      <c r="AA77" s="52"/>
      <c r="AB77" s="52"/>
      <c r="AC77" s="52"/>
      <c r="AD77" s="52"/>
    </row>
    <row r="78" spans="1:59" ht="60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>
        <v>1</v>
      </c>
      <c r="P78" s="52">
        <v>2</v>
      </c>
      <c r="Q78" s="52">
        <v>1</v>
      </c>
      <c r="R78" s="52">
        <v>0</v>
      </c>
      <c r="S78" s="52">
        <v>5</v>
      </c>
      <c r="T78" s="52">
        <v>0</v>
      </c>
      <c r="U78" s="52">
        <v>0</v>
      </c>
      <c r="V78" s="52">
        <v>0</v>
      </c>
      <c r="W78" s="52">
        <v>0</v>
      </c>
      <c r="X78" s="52">
        <v>1</v>
      </c>
      <c r="Y78" s="48" t="s">
        <v>267</v>
      </c>
      <c r="Z78" s="56" t="s">
        <v>337</v>
      </c>
      <c r="AA78" s="52"/>
      <c r="AB78" s="52"/>
      <c r="AC78" s="52"/>
      <c r="AD78" s="52"/>
    </row>
    <row r="79" spans="1:59" ht="45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2">
        <v>1</v>
      </c>
      <c r="P79" s="52">
        <v>2</v>
      </c>
      <c r="Q79" s="52">
        <v>1</v>
      </c>
      <c r="R79" s="52">
        <v>0</v>
      </c>
      <c r="S79" s="52">
        <v>5</v>
      </c>
      <c r="T79" s="52">
        <v>0</v>
      </c>
      <c r="U79" s="52">
        <v>0</v>
      </c>
      <c r="V79" s="52">
        <v>0</v>
      </c>
      <c r="W79" s="52">
        <v>0</v>
      </c>
      <c r="X79" s="52">
        <v>2</v>
      </c>
      <c r="Y79" s="48" t="s">
        <v>268</v>
      </c>
      <c r="Z79" s="57" t="s">
        <v>337</v>
      </c>
      <c r="AA79" s="50"/>
      <c r="AB79" s="50"/>
      <c r="AC79" s="50"/>
      <c r="AD79" s="50"/>
    </row>
    <row r="80" spans="1:59" ht="45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2">
        <v>1</v>
      </c>
      <c r="P80" s="52">
        <v>2</v>
      </c>
      <c r="Q80" s="52">
        <v>1</v>
      </c>
      <c r="R80" s="52">
        <v>0</v>
      </c>
      <c r="S80" s="52">
        <v>5</v>
      </c>
      <c r="T80" s="52">
        <v>0</v>
      </c>
      <c r="U80" s="52">
        <v>0</v>
      </c>
      <c r="V80" s="52">
        <v>0</v>
      </c>
      <c r="W80" s="52">
        <v>0</v>
      </c>
      <c r="X80" s="52">
        <v>3</v>
      </c>
      <c r="Y80" s="48" t="s">
        <v>269</v>
      </c>
      <c r="Z80" s="57" t="s">
        <v>337</v>
      </c>
      <c r="AA80" s="50"/>
      <c r="AB80" s="50"/>
      <c r="AC80" s="50"/>
      <c r="AD80" s="50"/>
    </row>
    <row r="81" spans="1:30" ht="49.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2">
        <v>1</v>
      </c>
      <c r="P81" s="52">
        <v>2</v>
      </c>
      <c r="Q81" s="52">
        <v>1</v>
      </c>
      <c r="R81" s="52">
        <v>0</v>
      </c>
      <c r="S81" s="52">
        <v>5</v>
      </c>
      <c r="T81" s="52">
        <v>0</v>
      </c>
      <c r="U81" s="52">
        <v>0</v>
      </c>
      <c r="V81" s="52">
        <v>0</v>
      </c>
      <c r="W81" s="52">
        <v>0</v>
      </c>
      <c r="X81" s="52">
        <v>4</v>
      </c>
      <c r="Y81" s="54" t="s">
        <v>270</v>
      </c>
      <c r="Z81" s="55" t="s">
        <v>337</v>
      </c>
      <c r="AA81" s="50"/>
      <c r="AB81" s="50"/>
      <c r="AC81" s="50"/>
      <c r="AD81" s="50"/>
    </row>
    <row r="82" spans="1:30" ht="31.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2">
        <v>1</v>
      </c>
      <c r="P82" s="52">
        <v>2</v>
      </c>
      <c r="Q82" s="52">
        <v>1</v>
      </c>
      <c r="R82" s="52">
        <v>0</v>
      </c>
      <c r="S82" s="52">
        <v>5</v>
      </c>
      <c r="T82" s="52">
        <v>0</v>
      </c>
      <c r="U82" s="52">
        <v>0</v>
      </c>
      <c r="V82" s="52">
        <v>0</v>
      </c>
      <c r="W82" s="52">
        <v>0</v>
      </c>
      <c r="X82" s="52">
        <v>5</v>
      </c>
      <c r="Y82" s="54" t="s">
        <v>271</v>
      </c>
      <c r="Z82" s="55" t="s">
        <v>337</v>
      </c>
      <c r="AA82" s="50"/>
      <c r="AB82" s="50"/>
      <c r="AC82" s="50"/>
      <c r="AD82" s="50"/>
    </row>
    <row r="83" spans="1:30" ht="33" customHeigh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2">
        <v>1</v>
      </c>
      <c r="P83" s="52">
        <v>2</v>
      </c>
      <c r="Q83" s="52">
        <v>1</v>
      </c>
      <c r="R83" s="52">
        <v>0</v>
      </c>
      <c r="S83" s="52">
        <v>5</v>
      </c>
      <c r="T83" s="52">
        <v>0</v>
      </c>
      <c r="U83" s="52">
        <v>0</v>
      </c>
      <c r="V83" s="52">
        <v>0</v>
      </c>
      <c r="W83" s="52">
        <v>0</v>
      </c>
      <c r="X83" s="52">
        <v>6</v>
      </c>
      <c r="Y83" s="54" t="s">
        <v>293</v>
      </c>
      <c r="Z83" s="55" t="s">
        <v>337</v>
      </c>
      <c r="AA83" s="50"/>
      <c r="AB83" s="50"/>
      <c r="AC83" s="50"/>
      <c r="AD83" s="50"/>
    </row>
    <row r="84" spans="1:30" ht="33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>
        <v>1</v>
      </c>
      <c r="P84" s="50">
        <v>2</v>
      </c>
      <c r="Q84" s="50">
        <v>1</v>
      </c>
      <c r="R84" s="50">
        <v>0</v>
      </c>
      <c r="S84" s="50">
        <v>5</v>
      </c>
      <c r="T84" s="50">
        <v>0</v>
      </c>
      <c r="U84" s="50">
        <v>0</v>
      </c>
      <c r="V84" s="50">
        <v>1</v>
      </c>
      <c r="W84" s="50">
        <v>0</v>
      </c>
      <c r="X84" s="50">
        <v>0</v>
      </c>
      <c r="Y84" s="48" t="s">
        <v>294</v>
      </c>
      <c r="Z84" s="52"/>
      <c r="AA84" s="50"/>
      <c r="AB84" s="50"/>
      <c r="AC84" s="50"/>
      <c r="AD84" s="50"/>
    </row>
    <row r="85" spans="1:30" ht="33" customHeight="1" x14ac:dyDescent="0.25">
      <c r="A85" s="50">
        <v>0</v>
      </c>
      <c r="B85" s="50">
        <v>0</v>
      </c>
      <c r="C85" s="50">
        <v>9</v>
      </c>
      <c r="D85" s="50">
        <v>0</v>
      </c>
      <c r="E85" s="50">
        <v>7</v>
      </c>
      <c r="F85" s="50">
        <v>0</v>
      </c>
      <c r="G85" s="50">
        <v>9</v>
      </c>
      <c r="H85" s="50">
        <v>1</v>
      </c>
      <c r="I85" s="50">
        <v>2</v>
      </c>
      <c r="J85" s="50">
        <v>1</v>
      </c>
      <c r="K85" s="50">
        <v>1</v>
      </c>
      <c r="L85" s="50">
        <v>0</v>
      </c>
      <c r="M85" s="50">
        <v>3</v>
      </c>
      <c r="N85" s="50">
        <v>7</v>
      </c>
      <c r="O85" s="50">
        <v>1</v>
      </c>
      <c r="P85" s="50">
        <v>2</v>
      </c>
      <c r="Q85" s="50">
        <v>1</v>
      </c>
      <c r="R85" s="50">
        <v>0</v>
      </c>
      <c r="S85" s="50">
        <v>5</v>
      </c>
      <c r="T85" s="50">
        <v>0</v>
      </c>
      <c r="U85" s="50">
        <v>0</v>
      </c>
      <c r="V85" s="50">
        <v>2</v>
      </c>
      <c r="W85" s="50">
        <v>0</v>
      </c>
      <c r="X85" s="50">
        <v>0</v>
      </c>
      <c r="Y85" s="48" t="s">
        <v>295</v>
      </c>
      <c r="Z85" s="55" t="s">
        <v>339</v>
      </c>
      <c r="AA85" s="50"/>
      <c r="AB85" s="50"/>
      <c r="AC85" s="50"/>
      <c r="AD85" s="50"/>
    </row>
    <row r="86" spans="1:30" ht="33.7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>
        <v>1</v>
      </c>
      <c r="P86" s="50">
        <v>2</v>
      </c>
      <c r="Q86" s="50">
        <v>2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48" t="s">
        <v>272</v>
      </c>
      <c r="Z86" s="55" t="s">
        <v>339</v>
      </c>
      <c r="AA86" s="50"/>
      <c r="AB86" s="50"/>
      <c r="AC86" s="50"/>
      <c r="AD86" s="50"/>
    </row>
    <row r="87" spans="1:30" ht="30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>
        <v>1</v>
      </c>
      <c r="P87" s="50">
        <v>2</v>
      </c>
      <c r="Q87" s="50">
        <v>2</v>
      </c>
      <c r="R87" s="50">
        <v>0</v>
      </c>
      <c r="S87" s="50">
        <v>1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48" t="s">
        <v>273</v>
      </c>
      <c r="Z87" s="41"/>
      <c r="AA87" s="50"/>
      <c r="AB87" s="50"/>
      <c r="AC87" s="50"/>
      <c r="AD87" s="50"/>
    </row>
    <row r="88" spans="1:30" ht="30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>
        <v>1</v>
      </c>
      <c r="P88" s="50">
        <v>2</v>
      </c>
      <c r="Q88" s="50">
        <v>2</v>
      </c>
      <c r="R88" s="50">
        <v>0</v>
      </c>
      <c r="S88" s="50">
        <v>1</v>
      </c>
      <c r="T88" s="50">
        <v>0</v>
      </c>
      <c r="U88" s="50">
        <v>0</v>
      </c>
      <c r="V88" s="50">
        <v>0</v>
      </c>
      <c r="W88" s="50">
        <v>0</v>
      </c>
      <c r="X88" s="50">
        <v>1</v>
      </c>
      <c r="Y88" s="48" t="s">
        <v>353</v>
      </c>
      <c r="Z88" s="44" t="s">
        <v>337</v>
      </c>
      <c r="AA88" s="50"/>
      <c r="AB88" s="50"/>
      <c r="AC88" s="50"/>
      <c r="AD88" s="50"/>
    </row>
    <row r="89" spans="1:30" ht="48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>
        <v>1</v>
      </c>
      <c r="P89" s="50">
        <v>2</v>
      </c>
      <c r="Q89" s="50">
        <v>2</v>
      </c>
      <c r="R89" s="50">
        <v>0</v>
      </c>
      <c r="S89" s="50">
        <v>1</v>
      </c>
      <c r="T89" s="50">
        <v>0</v>
      </c>
      <c r="U89" s="50">
        <v>0</v>
      </c>
      <c r="V89" s="50">
        <v>0</v>
      </c>
      <c r="W89" s="50">
        <v>0</v>
      </c>
      <c r="X89" s="50">
        <v>2</v>
      </c>
      <c r="Y89" s="71" t="s">
        <v>274</v>
      </c>
      <c r="Z89" s="44" t="s">
        <v>337</v>
      </c>
      <c r="AA89" s="50"/>
      <c r="AB89" s="50"/>
      <c r="AC89" s="50"/>
      <c r="AD89" s="50"/>
    </row>
    <row r="90" spans="1:30" ht="32.2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>
        <v>1</v>
      </c>
      <c r="P90" s="50">
        <v>2</v>
      </c>
      <c r="Q90" s="50">
        <v>2</v>
      </c>
      <c r="R90" s="50">
        <v>0</v>
      </c>
      <c r="S90" s="50">
        <v>1</v>
      </c>
      <c r="T90" s="50">
        <v>0</v>
      </c>
      <c r="U90" s="50">
        <v>0</v>
      </c>
      <c r="V90" s="50">
        <v>0</v>
      </c>
      <c r="W90" s="50">
        <v>0</v>
      </c>
      <c r="X90" s="50">
        <v>3</v>
      </c>
      <c r="Y90" s="48" t="s">
        <v>354</v>
      </c>
      <c r="Z90" s="44" t="s">
        <v>338</v>
      </c>
      <c r="AA90" s="50"/>
      <c r="AB90" s="50"/>
      <c r="AC90" s="50"/>
      <c r="AD90" s="50"/>
    </row>
    <row r="91" spans="1:30" ht="36.75" customHeigh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0">
        <v>1</v>
      </c>
      <c r="P91" s="50">
        <v>2</v>
      </c>
      <c r="Q91" s="50">
        <v>2</v>
      </c>
      <c r="R91" s="50">
        <v>0</v>
      </c>
      <c r="S91" s="50">
        <v>1</v>
      </c>
      <c r="T91" s="50">
        <v>0</v>
      </c>
      <c r="U91" s="50">
        <v>0</v>
      </c>
      <c r="V91" s="50">
        <v>0</v>
      </c>
      <c r="W91" s="50">
        <v>0</v>
      </c>
      <c r="X91" s="50">
        <v>4</v>
      </c>
      <c r="Y91" s="48" t="s">
        <v>275</v>
      </c>
      <c r="Z91" s="44" t="s">
        <v>338</v>
      </c>
      <c r="AA91" s="52"/>
      <c r="AB91" s="52"/>
      <c r="AC91" s="52"/>
      <c r="AD91" s="52"/>
    </row>
    <row r="92" spans="1:30" ht="51" customHeigh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0">
        <v>1</v>
      </c>
      <c r="P92" s="50">
        <v>2</v>
      </c>
      <c r="Q92" s="50">
        <v>2</v>
      </c>
      <c r="R92" s="50">
        <v>0</v>
      </c>
      <c r="S92" s="50">
        <v>1</v>
      </c>
      <c r="T92" s="50">
        <v>0</v>
      </c>
      <c r="U92" s="50">
        <v>0</v>
      </c>
      <c r="V92" s="50">
        <v>0</v>
      </c>
      <c r="W92" s="50">
        <v>0</v>
      </c>
      <c r="X92" s="50">
        <v>5</v>
      </c>
      <c r="Y92" s="48" t="s">
        <v>355</v>
      </c>
      <c r="Z92" s="44" t="s">
        <v>337</v>
      </c>
      <c r="AA92" s="52"/>
      <c r="AB92" s="52"/>
      <c r="AC92" s="52"/>
      <c r="AD92" s="52"/>
    </row>
    <row r="93" spans="1:30" ht="33" customHeigh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0">
        <v>1</v>
      </c>
      <c r="P93" s="50">
        <v>2</v>
      </c>
      <c r="Q93" s="50">
        <v>2</v>
      </c>
      <c r="R93" s="50">
        <v>0</v>
      </c>
      <c r="S93" s="50">
        <v>1</v>
      </c>
      <c r="T93" s="50">
        <v>0</v>
      </c>
      <c r="U93" s="50">
        <v>0</v>
      </c>
      <c r="V93" s="50">
        <v>1</v>
      </c>
      <c r="W93" s="50">
        <v>0</v>
      </c>
      <c r="X93" s="50">
        <v>0</v>
      </c>
      <c r="Y93" s="48" t="s">
        <v>276</v>
      </c>
      <c r="Z93" s="41"/>
      <c r="AA93" s="52"/>
      <c r="AB93" s="52"/>
      <c r="AC93" s="52"/>
      <c r="AD93" s="52"/>
    </row>
    <row r="94" spans="1:30" ht="60.7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0">
        <v>1</v>
      </c>
      <c r="P94" s="50">
        <v>2</v>
      </c>
      <c r="Q94" s="50">
        <v>2</v>
      </c>
      <c r="R94" s="50">
        <v>0</v>
      </c>
      <c r="S94" s="50">
        <v>1</v>
      </c>
      <c r="T94" s="50">
        <v>0</v>
      </c>
      <c r="U94" s="50">
        <v>0</v>
      </c>
      <c r="V94" s="50">
        <v>2</v>
      </c>
      <c r="W94" s="50">
        <v>0</v>
      </c>
      <c r="X94" s="50">
        <v>0</v>
      </c>
      <c r="Y94" s="48" t="s">
        <v>277</v>
      </c>
      <c r="Z94" s="41"/>
      <c r="AA94" s="52"/>
      <c r="AB94" s="52"/>
      <c r="AC94" s="52"/>
      <c r="AD94" s="52"/>
    </row>
    <row r="95" spans="1:30" ht="64.5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0">
        <v>1</v>
      </c>
      <c r="P95" s="50">
        <v>2</v>
      </c>
      <c r="Q95" s="50">
        <v>2</v>
      </c>
      <c r="R95" s="50">
        <v>0</v>
      </c>
      <c r="S95" s="50">
        <v>1</v>
      </c>
      <c r="T95" s="50">
        <v>0</v>
      </c>
      <c r="U95" s="50">
        <v>0</v>
      </c>
      <c r="V95" s="50">
        <v>3</v>
      </c>
      <c r="W95" s="50">
        <v>0</v>
      </c>
      <c r="X95" s="50">
        <v>0</v>
      </c>
      <c r="Y95" s="48" t="s">
        <v>278</v>
      </c>
      <c r="Z95" s="41"/>
      <c r="AA95" s="52"/>
      <c r="AB95" s="52"/>
      <c r="AC95" s="52"/>
      <c r="AD95" s="52"/>
    </row>
    <row r="96" spans="1:30" ht="96.75" customHeight="1" x14ac:dyDescent="0.25">
      <c r="A96" s="50">
        <v>0</v>
      </c>
      <c r="B96" s="50">
        <v>0</v>
      </c>
      <c r="C96" s="50">
        <v>9</v>
      </c>
      <c r="D96" s="50">
        <v>0</v>
      </c>
      <c r="E96" s="50">
        <v>7</v>
      </c>
      <c r="F96" s="50">
        <v>0</v>
      </c>
      <c r="G96" s="50">
        <v>1</v>
      </c>
      <c r="H96" s="50">
        <v>1</v>
      </c>
      <c r="I96" s="50">
        <v>2</v>
      </c>
      <c r="J96" s="50">
        <v>2</v>
      </c>
      <c r="K96" s="50">
        <v>7</v>
      </c>
      <c r="L96" s="50">
        <v>6</v>
      </c>
      <c r="M96" s="50">
        <v>0</v>
      </c>
      <c r="N96" s="50">
        <v>1</v>
      </c>
      <c r="O96" s="50">
        <v>1</v>
      </c>
      <c r="P96" s="50">
        <v>2</v>
      </c>
      <c r="Q96" s="50">
        <v>2</v>
      </c>
      <c r="R96" s="50">
        <v>0</v>
      </c>
      <c r="S96" s="50">
        <v>1</v>
      </c>
      <c r="T96" s="50">
        <v>0</v>
      </c>
      <c r="U96" s="50">
        <v>0</v>
      </c>
      <c r="V96" s="50">
        <v>4</v>
      </c>
      <c r="W96" s="50">
        <v>0</v>
      </c>
      <c r="X96" s="50">
        <v>0</v>
      </c>
      <c r="Y96" s="48" t="s">
        <v>396</v>
      </c>
      <c r="Z96" s="68" t="s">
        <v>339</v>
      </c>
      <c r="AA96" s="50"/>
      <c r="AB96" s="50"/>
      <c r="AC96" s="50"/>
      <c r="AD96" s="50"/>
    </row>
    <row r="97" spans="1:30" ht="20.25" customHeight="1" x14ac:dyDescent="0.25">
      <c r="A97" s="52">
        <v>0</v>
      </c>
      <c r="B97" s="52">
        <v>0</v>
      </c>
      <c r="C97" s="52">
        <v>9</v>
      </c>
      <c r="D97" s="52">
        <v>0</v>
      </c>
      <c r="E97" s="52">
        <v>7</v>
      </c>
      <c r="F97" s="52">
        <v>0</v>
      </c>
      <c r="G97" s="52">
        <v>1</v>
      </c>
      <c r="H97" s="52">
        <v>1</v>
      </c>
      <c r="I97" s="52">
        <v>2</v>
      </c>
      <c r="J97" s="52">
        <v>2</v>
      </c>
      <c r="K97" s="52">
        <v>2</v>
      </c>
      <c r="L97" s="52">
        <v>0</v>
      </c>
      <c r="M97" s="52">
        <v>1</v>
      </c>
      <c r="N97" s="52">
        <v>7</v>
      </c>
      <c r="O97" s="52">
        <v>1</v>
      </c>
      <c r="P97" s="52">
        <v>2</v>
      </c>
      <c r="Q97" s="52">
        <v>2</v>
      </c>
      <c r="R97" s="52">
        <v>0</v>
      </c>
      <c r="S97" s="52">
        <v>1</v>
      </c>
      <c r="T97" s="52">
        <v>0</v>
      </c>
      <c r="U97" s="52">
        <v>0</v>
      </c>
      <c r="V97" s="52">
        <v>5</v>
      </c>
      <c r="W97" s="52">
        <v>0</v>
      </c>
      <c r="X97" s="52">
        <v>0</v>
      </c>
      <c r="Y97" s="71" t="s">
        <v>392</v>
      </c>
      <c r="Z97" s="68" t="s">
        <v>339</v>
      </c>
      <c r="AA97" s="52"/>
      <c r="AB97" s="52"/>
      <c r="AC97" s="52"/>
      <c r="AD97" s="52"/>
    </row>
    <row r="98" spans="1:30" ht="62.25" customHeight="1" x14ac:dyDescent="0.25">
      <c r="A98" s="50">
        <v>0</v>
      </c>
      <c r="B98" s="50">
        <v>0</v>
      </c>
      <c r="C98" s="50">
        <v>9</v>
      </c>
      <c r="D98" s="50">
        <v>0</v>
      </c>
      <c r="E98" s="50">
        <v>7</v>
      </c>
      <c r="F98" s="50">
        <v>0</v>
      </c>
      <c r="G98" s="50">
        <v>1</v>
      </c>
      <c r="H98" s="50">
        <v>1</v>
      </c>
      <c r="I98" s="50">
        <v>2</v>
      </c>
      <c r="J98" s="50">
        <v>2</v>
      </c>
      <c r="K98" s="50">
        <v>2</v>
      </c>
      <c r="L98" s="50">
        <v>0</v>
      </c>
      <c r="M98" s="50">
        <v>3</v>
      </c>
      <c r="N98" s="50">
        <v>4</v>
      </c>
      <c r="O98" s="50">
        <v>1</v>
      </c>
      <c r="P98" s="50">
        <v>2</v>
      </c>
      <c r="Q98" s="50">
        <v>2</v>
      </c>
      <c r="R98" s="50">
        <v>0</v>
      </c>
      <c r="S98" s="50">
        <v>1</v>
      </c>
      <c r="T98" s="50">
        <v>0</v>
      </c>
      <c r="U98" s="50">
        <v>0</v>
      </c>
      <c r="V98" s="50">
        <v>6</v>
      </c>
      <c r="W98" s="50">
        <v>0</v>
      </c>
      <c r="X98" s="50">
        <v>0</v>
      </c>
      <c r="Y98" s="82" t="s">
        <v>393</v>
      </c>
      <c r="Z98" s="68" t="s">
        <v>339</v>
      </c>
      <c r="AA98" s="52"/>
      <c r="AB98" s="52"/>
      <c r="AC98" s="52"/>
      <c r="AD98" s="52"/>
    </row>
    <row r="99" spans="1:30" ht="30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>
        <v>1</v>
      </c>
      <c r="P99" s="50">
        <v>2</v>
      </c>
      <c r="Q99" s="50">
        <v>2</v>
      </c>
      <c r="R99" s="50">
        <v>0</v>
      </c>
      <c r="S99" s="50">
        <v>2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48" t="s">
        <v>341</v>
      </c>
      <c r="Z99" s="41"/>
      <c r="AA99" s="50"/>
      <c r="AB99" s="50"/>
      <c r="AC99" s="50"/>
      <c r="AD99" s="50"/>
    </row>
    <row r="100" spans="1:30" ht="45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>
        <v>1</v>
      </c>
      <c r="P100" s="50">
        <v>2</v>
      </c>
      <c r="Q100" s="50">
        <v>2</v>
      </c>
      <c r="R100" s="50">
        <v>0</v>
      </c>
      <c r="S100" s="50">
        <v>2</v>
      </c>
      <c r="T100" s="50">
        <v>0</v>
      </c>
      <c r="U100" s="50">
        <v>0</v>
      </c>
      <c r="V100" s="50">
        <v>0</v>
      </c>
      <c r="W100" s="50">
        <v>0</v>
      </c>
      <c r="X100" s="50">
        <v>1</v>
      </c>
      <c r="Y100" s="48" t="s">
        <v>356</v>
      </c>
      <c r="Z100" s="44" t="s">
        <v>337</v>
      </c>
      <c r="AA100" s="50"/>
      <c r="AB100" s="50"/>
      <c r="AC100" s="50"/>
      <c r="AD100" s="50"/>
    </row>
    <row r="101" spans="1:30" ht="45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>
        <v>1</v>
      </c>
      <c r="P101" s="50">
        <v>2</v>
      </c>
      <c r="Q101" s="50">
        <v>2</v>
      </c>
      <c r="R101" s="50">
        <v>0</v>
      </c>
      <c r="S101" s="50">
        <v>2</v>
      </c>
      <c r="T101" s="50">
        <v>0</v>
      </c>
      <c r="U101" s="50">
        <v>0</v>
      </c>
      <c r="V101" s="50">
        <v>0</v>
      </c>
      <c r="W101" s="50">
        <v>0</v>
      </c>
      <c r="X101" s="50">
        <v>2</v>
      </c>
      <c r="Y101" s="48" t="s">
        <v>279</v>
      </c>
      <c r="Z101" s="44" t="s">
        <v>337</v>
      </c>
      <c r="AA101" s="50"/>
      <c r="AB101" s="50"/>
      <c r="AC101" s="50"/>
      <c r="AD101" s="50"/>
    </row>
    <row r="102" spans="1:30" ht="45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>
        <v>1</v>
      </c>
      <c r="P102" s="50">
        <v>2</v>
      </c>
      <c r="Q102" s="50">
        <v>2</v>
      </c>
      <c r="R102" s="50">
        <v>0</v>
      </c>
      <c r="S102" s="50">
        <v>2</v>
      </c>
      <c r="T102" s="50">
        <v>0</v>
      </c>
      <c r="U102" s="50">
        <v>0</v>
      </c>
      <c r="V102" s="50">
        <v>0</v>
      </c>
      <c r="W102" s="50">
        <v>0</v>
      </c>
      <c r="X102" s="50">
        <v>3</v>
      </c>
      <c r="Y102" s="48" t="s">
        <v>280</v>
      </c>
      <c r="Z102" s="44" t="s">
        <v>337</v>
      </c>
      <c r="AA102" s="50"/>
      <c r="AB102" s="50"/>
      <c r="AC102" s="50"/>
      <c r="AD102" s="50"/>
    </row>
    <row r="103" spans="1:30" ht="45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>
        <v>1</v>
      </c>
      <c r="P103" s="50">
        <v>2</v>
      </c>
      <c r="Q103" s="50">
        <v>2</v>
      </c>
      <c r="R103" s="50">
        <v>0</v>
      </c>
      <c r="S103" s="50">
        <v>2</v>
      </c>
      <c r="T103" s="50">
        <v>0</v>
      </c>
      <c r="U103" s="50">
        <v>0</v>
      </c>
      <c r="V103" s="50">
        <v>0</v>
      </c>
      <c r="W103" s="50">
        <v>0</v>
      </c>
      <c r="X103" s="50">
        <v>4</v>
      </c>
      <c r="Y103" s="48" t="s">
        <v>281</v>
      </c>
      <c r="Z103" s="44" t="s">
        <v>337</v>
      </c>
      <c r="AA103" s="50"/>
      <c r="AB103" s="50"/>
      <c r="AC103" s="50"/>
      <c r="AD103" s="50"/>
    </row>
    <row r="104" spans="1:30" ht="48" customHeigh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>
        <v>1</v>
      </c>
      <c r="P104" s="50">
        <v>2</v>
      </c>
      <c r="Q104" s="50">
        <v>2</v>
      </c>
      <c r="R104" s="50">
        <v>0</v>
      </c>
      <c r="S104" s="50">
        <v>2</v>
      </c>
      <c r="T104" s="50">
        <v>0</v>
      </c>
      <c r="U104" s="50">
        <v>0</v>
      </c>
      <c r="V104" s="50">
        <v>1</v>
      </c>
      <c r="W104" s="50">
        <v>0</v>
      </c>
      <c r="X104" s="50">
        <v>0</v>
      </c>
      <c r="Y104" s="48" t="s">
        <v>282</v>
      </c>
      <c r="Z104" s="41"/>
      <c r="AA104" s="50"/>
      <c r="AB104" s="50"/>
      <c r="AC104" s="50"/>
      <c r="AD104" s="50"/>
    </row>
    <row r="105" spans="1:30" ht="62.25" customHeight="1" x14ac:dyDescent="0.25">
      <c r="A105" s="50">
        <v>0</v>
      </c>
      <c r="B105" s="50">
        <v>0</v>
      </c>
      <c r="C105" s="50">
        <v>9</v>
      </c>
      <c r="D105" s="50">
        <v>1</v>
      </c>
      <c r="E105" s="50">
        <v>0</v>
      </c>
      <c r="F105" s="50">
        <v>0</v>
      </c>
      <c r="G105" s="50">
        <v>4</v>
      </c>
      <c r="H105" s="50">
        <v>1</v>
      </c>
      <c r="I105" s="50">
        <v>2</v>
      </c>
      <c r="J105" s="50">
        <v>2</v>
      </c>
      <c r="K105" s="50">
        <v>7</v>
      </c>
      <c r="L105" s="50">
        <v>5</v>
      </c>
      <c r="M105" s="50">
        <v>0</v>
      </c>
      <c r="N105" s="50">
        <v>1</v>
      </c>
      <c r="O105" s="50">
        <v>1</v>
      </c>
      <c r="P105" s="50">
        <v>2</v>
      </c>
      <c r="Q105" s="50">
        <v>2</v>
      </c>
      <c r="R105" s="50">
        <v>0</v>
      </c>
      <c r="S105" s="50">
        <v>2</v>
      </c>
      <c r="T105" s="50">
        <v>0</v>
      </c>
      <c r="U105" s="50">
        <v>0</v>
      </c>
      <c r="V105" s="50">
        <v>2</v>
      </c>
      <c r="W105" s="50">
        <v>0</v>
      </c>
      <c r="X105" s="50">
        <v>0</v>
      </c>
      <c r="Y105" s="48" t="s">
        <v>283</v>
      </c>
      <c r="Z105" s="68" t="s">
        <v>339</v>
      </c>
      <c r="AA105" s="50"/>
      <c r="AB105" s="50"/>
      <c r="AC105" s="50"/>
      <c r="AD105" s="50"/>
    </row>
    <row r="106" spans="1:30" ht="48.7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>
        <v>1</v>
      </c>
      <c r="P106" s="50">
        <v>2</v>
      </c>
      <c r="Q106" s="50">
        <v>2</v>
      </c>
      <c r="R106" s="50">
        <v>0</v>
      </c>
      <c r="S106" s="50">
        <v>3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48" t="s">
        <v>357</v>
      </c>
      <c r="Z106" s="41"/>
      <c r="AA106" s="50"/>
      <c r="AB106" s="50"/>
      <c r="AC106" s="50"/>
      <c r="AD106" s="50"/>
    </row>
    <row r="107" spans="1:30" ht="60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>
        <v>1</v>
      </c>
      <c r="P107" s="50">
        <v>2</v>
      </c>
      <c r="Q107" s="50">
        <v>2</v>
      </c>
      <c r="R107" s="50">
        <v>0</v>
      </c>
      <c r="S107" s="50">
        <v>3</v>
      </c>
      <c r="T107" s="50">
        <v>0</v>
      </c>
      <c r="U107" s="50">
        <v>0</v>
      </c>
      <c r="V107" s="50">
        <v>0</v>
      </c>
      <c r="W107" s="50">
        <v>0</v>
      </c>
      <c r="X107" s="50">
        <v>1</v>
      </c>
      <c r="Y107" s="48" t="s">
        <v>358</v>
      </c>
      <c r="Z107" s="68" t="s">
        <v>337</v>
      </c>
      <c r="AA107" s="50"/>
      <c r="AB107" s="50"/>
      <c r="AC107" s="50"/>
      <c r="AD107" s="50"/>
    </row>
    <row r="108" spans="1:30" ht="45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>
        <v>1</v>
      </c>
      <c r="P108" s="50">
        <v>2</v>
      </c>
      <c r="Q108" s="50">
        <v>2</v>
      </c>
      <c r="R108" s="50">
        <v>0</v>
      </c>
      <c r="S108" s="50">
        <v>3</v>
      </c>
      <c r="T108" s="50">
        <v>0</v>
      </c>
      <c r="U108" s="50">
        <v>0</v>
      </c>
      <c r="V108" s="50">
        <v>0</v>
      </c>
      <c r="W108" s="50">
        <v>0</v>
      </c>
      <c r="X108" s="50">
        <v>2</v>
      </c>
      <c r="Y108" s="71" t="s">
        <v>359</v>
      </c>
      <c r="Z108" s="68" t="s">
        <v>337</v>
      </c>
      <c r="AA108" s="50"/>
      <c r="AB108" s="50"/>
      <c r="AC108" s="50"/>
      <c r="AD108" s="50"/>
    </row>
    <row r="109" spans="1:30" ht="60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>
        <v>1</v>
      </c>
      <c r="P109" s="50">
        <v>2</v>
      </c>
      <c r="Q109" s="50">
        <v>2</v>
      </c>
      <c r="R109" s="50">
        <v>0</v>
      </c>
      <c r="S109" s="50">
        <v>3</v>
      </c>
      <c r="T109" s="50">
        <v>0</v>
      </c>
      <c r="U109" s="50">
        <v>0</v>
      </c>
      <c r="V109" s="50">
        <v>0</v>
      </c>
      <c r="W109" s="50">
        <v>0</v>
      </c>
      <c r="X109" s="50">
        <v>3</v>
      </c>
      <c r="Y109" s="48" t="s">
        <v>360</v>
      </c>
      <c r="Z109" s="68" t="s">
        <v>337</v>
      </c>
      <c r="AA109" s="50"/>
      <c r="AB109" s="50"/>
      <c r="AC109" s="50"/>
      <c r="AD109" s="50"/>
    </row>
    <row r="110" spans="1:30" ht="48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>
        <v>1</v>
      </c>
      <c r="P110" s="50">
        <v>2</v>
      </c>
      <c r="Q110" s="50">
        <v>2</v>
      </c>
      <c r="R110" s="50">
        <v>0</v>
      </c>
      <c r="S110" s="50">
        <v>3</v>
      </c>
      <c r="T110" s="50">
        <v>0</v>
      </c>
      <c r="U110" s="50">
        <v>0</v>
      </c>
      <c r="V110" s="50">
        <v>1</v>
      </c>
      <c r="W110" s="50">
        <v>0</v>
      </c>
      <c r="X110" s="50">
        <v>0</v>
      </c>
      <c r="Y110" s="48" t="s">
        <v>284</v>
      </c>
      <c r="Z110" s="41"/>
      <c r="AA110" s="50"/>
      <c r="AB110" s="50"/>
      <c r="AC110" s="50"/>
      <c r="AD110" s="50"/>
    </row>
    <row r="111" spans="1:30" ht="62.25" customHeight="1" x14ac:dyDescent="0.25">
      <c r="A111" s="50">
        <v>0</v>
      </c>
      <c r="B111" s="50">
        <v>0</v>
      </c>
      <c r="C111" s="50">
        <v>9</v>
      </c>
      <c r="D111" s="50">
        <v>0</v>
      </c>
      <c r="E111" s="50">
        <v>7</v>
      </c>
      <c r="F111" s="50">
        <v>0</v>
      </c>
      <c r="G111" s="50">
        <v>1</v>
      </c>
      <c r="H111" s="50">
        <v>1</v>
      </c>
      <c r="I111" s="50">
        <v>2</v>
      </c>
      <c r="J111" s="50">
        <v>2</v>
      </c>
      <c r="K111" s="50">
        <v>1</v>
      </c>
      <c r="L111" s="50">
        <v>0</v>
      </c>
      <c r="M111" s="50">
        <v>3</v>
      </c>
      <c r="N111" s="50">
        <v>8</v>
      </c>
      <c r="O111" s="50">
        <v>1</v>
      </c>
      <c r="P111" s="50">
        <v>2</v>
      </c>
      <c r="Q111" s="50">
        <v>2</v>
      </c>
      <c r="R111" s="50">
        <v>0</v>
      </c>
      <c r="S111" s="50">
        <v>3</v>
      </c>
      <c r="T111" s="50">
        <v>0</v>
      </c>
      <c r="U111" s="50">
        <v>0</v>
      </c>
      <c r="V111" s="50">
        <v>2</v>
      </c>
      <c r="W111" s="50">
        <v>0</v>
      </c>
      <c r="X111" s="50">
        <v>0</v>
      </c>
      <c r="Y111" s="48" t="s">
        <v>385</v>
      </c>
      <c r="Z111" s="68" t="s">
        <v>339</v>
      </c>
      <c r="AA111" s="50"/>
      <c r="AB111" s="50"/>
      <c r="AC111" s="50"/>
      <c r="AD111" s="50"/>
    </row>
    <row r="112" spans="1:30" ht="75" x14ac:dyDescent="0.25">
      <c r="A112" s="50">
        <v>0</v>
      </c>
      <c r="B112" s="50">
        <v>0</v>
      </c>
      <c r="C112" s="50">
        <v>9</v>
      </c>
      <c r="D112" s="50">
        <v>0</v>
      </c>
      <c r="E112" s="50">
        <v>7</v>
      </c>
      <c r="F112" s="50">
        <v>0</v>
      </c>
      <c r="G112" s="50">
        <v>1</v>
      </c>
      <c r="H112" s="50">
        <v>1</v>
      </c>
      <c r="I112" s="50">
        <v>2</v>
      </c>
      <c r="J112" s="50">
        <v>2</v>
      </c>
      <c r="K112" s="50">
        <v>2</v>
      </c>
      <c r="L112" s="50">
        <v>0</v>
      </c>
      <c r="M112" s="50">
        <v>1</v>
      </c>
      <c r="N112" s="50">
        <v>8</v>
      </c>
      <c r="O112" s="50">
        <v>1</v>
      </c>
      <c r="P112" s="50">
        <v>2</v>
      </c>
      <c r="Q112" s="50">
        <v>2</v>
      </c>
      <c r="R112" s="50">
        <v>0</v>
      </c>
      <c r="S112" s="50">
        <v>3</v>
      </c>
      <c r="T112" s="50">
        <v>0</v>
      </c>
      <c r="U112" s="50">
        <v>0</v>
      </c>
      <c r="V112" s="50">
        <v>3</v>
      </c>
      <c r="W112" s="50">
        <v>0</v>
      </c>
      <c r="X112" s="50">
        <v>0</v>
      </c>
      <c r="Y112" s="48" t="s">
        <v>361</v>
      </c>
      <c r="Z112" s="68" t="s">
        <v>339</v>
      </c>
      <c r="AA112" s="50"/>
      <c r="AB112" s="50"/>
      <c r="AC112" s="50"/>
      <c r="AD112" s="50"/>
    </row>
    <row r="113" spans="1:30" ht="45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>
        <v>1</v>
      </c>
      <c r="P113" s="50">
        <v>2</v>
      </c>
      <c r="Q113" s="50">
        <v>3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4" t="s">
        <v>362</v>
      </c>
      <c r="Z113" s="68" t="s">
        <v>339</v>
      </c>
      <c r="AA113" s="50"/>
      <c r="AB113" s="50"/>
      <c r="AC113" s="50"/>
      <c r="AD113" s="50"/>
    </row>
    <row r="114" spans="1:30" ht="45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>
        <v>1</v>
      </c>
      <c r="P114" s="50">
        <v>2</v>
      </c>
      <c r="Q114" s="50">
        <v>3</v>
      </c>
      <c r="R114" s="50">
        <v>0</v>
      </c>
      <c r="S114" s="50">
        <v>1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54" t="s">
        <v>363</v>
      </c>
      <c r="Z114" s="41"/>
      <c r="AA114" s="50"/>
      <c r="AB114" s="50"/>
      <c r="AC114" s="50"/>
      <c r="AD114" s="50"/>
    </row>
    <row r="115" spans="1:30" ht="45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0">
        <v>1</v>
      </c>
      <c r="P115" s="50">
        <v>2</v>
      </c>
      <c r="Q115" s="50">
        <v>3</v>
      </c>
      <c r="R115" s="50">
        <v>0</v>
      </c>
      <c r="S115" s="50">
        <v>1</v>
      </c>
      <c r="T115" s="50">
        <v>0</v>
      </c>
      <c r="U115" s="50">
        <v>0</v>
      </c>
      <c r="V115" s="50">
        <v>0</v>
      </c>
      <c r="W115" s="50">
        <v>0</v>
      </c>
      <c r="X115" s="50">
        <v>1</v>
      </c>
      <c r="Y115" s="79" t="s">
        <v>296</v>
      </c>
      <c r="Z115" s="68" t="s">
        <v>338</v>
      </c>
      <c r="AA115" s="52"/>
      <c r="AB115" s="52"/>
      <c r="AC115" s="52"/>
      <c r="AD115" s="52"/>
    </row>
    <row r="116" spans="1:30" ht="45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0">
        <v>1</v>
      </c>
      <c r="P116" s="50">
        <v>2</v>
      </c>
      <c r="Q116" s="50">
        <v>3</v>
      </c>
      <c r="R116" s="50">
        <v>0</v>
      </c>
      <c r="S116" s="50">
        <v>1</v>
      </c>
      <c r="T116" s="50">
        <v>0</v>
      </c>
      <c r="U116" s="50">
        <v>0</v>
      </c>
      <c r="V116" s="50">
        <v>0</v>
      </c>
      <c r="W116" s="50">
        <v>0</v>
      </c>
      <c r="X116" s="50">
        <v>2</v>
      </c>
      <c r="Y116" s="71" t="s">
        <v>364</v>
      </c>
      <c r="Z116" s="68" t="s">
        <v>337</v>
      </c>
      <c r="AA116" s="52"/>
      <c r="AB116" s="52"/>
      <c r="AC116" s="52"/>
      <c r="AD116" s="52"/>
    </row>
    <row r="117" spans="1:30" ht="60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>
        <v>1</v>
      </c>
      <c r="P117" s="52">
        <v>2</v>
      </c>
      <c r="Q117" s="52">
        <v>3</v>
      </c>
      <c r="R117" s="52">
        <v>0</v>
      </c>
      <c r="S117" s="52">
        <v>1</v>
      </c>
      <c r="T117" s="52">
        <v>0</v>
      </c>
      <c r="U117" s="52">
        <v>0</v>
      </c>
      <c r="V117" s="52">
        <v>1</v>
      </c>
      <c r="W117" s="52">
        <v>0</v>
      </c>
      <c r="X117" s="52">
        <v>0</v>
      </c>
      <c r="Y117" s="48" t="s">
        <v>297</v>
      </c>
      <c r="Z117" s="41"/>
      <c r="AA117" s="52"/>
      <c r="AB117" s="52"/>
      <c r="AC117" s="52"/>
      <c r="AD117" s="52"/>
    </row>
    <row r="118" spans="1:30" ht="52.5" customHeigh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>
        <v>1</v>
      </c>
      <c r="P118" s="52">
        <v>2</v>
      </c>
      <c r="Q118" s="52">
        <v>3</v>
      </c>
      <c r="R118" s="52">
        <v>0</v>
      </c>
      <c r="S118" s="52">
        <v>1</v>
      </c>
      <c r="T118" s="52">
        <v>0</v>
      </c>
      <c r="U118" s="52">
        <v>0</v>
      </c>
      <c r="V118" s="52">
        <v>2</v>
      </c>
      <c r="W118" s="52">
        <v>0</v>
      </c>
      <c r="X118" s="52">
        <v>0</v>
      </c>
      <c r="Y118" s="71" t="s">
        <v>298</v>
      </c>
      <c r="Z118" s="41"/>
      <c r="AA118" s="52"/>
      <c r="AB118" s="52"/>
      <c r="AC118" s="52"/>
      <c r="AD118" s="52"/>
    </row>
    <row r="119" spans="1:30" ht="50.25" customHeight="1" x14ac:dyDescent="0.25">
      <c r="A119" s="52">
        <v>0</v>
      </c>
      <c r="B119" s="52">
        <v>0</v>
      </c>
      <c r="C119" s="52">
        <v>9</v>
      </c>
      <c r="D119" s="52">
        <v>0</v>
      </c>
      <c r="E119" s="52">
        <v>7</v>
      </c>
      <c r="F119" s="52">
        <v>0</v>
      </c>
      <c r="G119" s="52">
        <v>2</v>
      </c>
      <c r="H119" s="52">
        <v>1</v>
      </c>
      <c r="I119" s="52">
        <v>2</v>
      </c>
      <c r="J119" s="52">
        <v>3</v>
      </c>
      <c r="K119" s="52">
        <v>2</v>
      </c>
      <c r="L119" s="52">
        <v>0</v>
      </c>
      <c r="M119" s="52">
        <v>1</v>
      </c>
      <c r="N119" s="52">
        <v>9</v>
      </c>
      <c r="O119" s="52">
        <v>1</v>
      </c>
      <c r="P119" s="52">
        <v>2</v>
      </c>
      <c r="Q119" s="52">
        <v>3</v>
      </c>
      <c r="R119" s="52">
        <v>0</v>
      </c>
      <c r="S119" s="52">
        <v>1</v>
      </c>
      <c r="T119" s="52">
        <v>0</v>
      </c>
      <c r="U119" s="52">
        <v>0</v>
      </c>
      <c r="V119" s="52">
        <v>3</v>
      </c>
      <c r="W119" s="52">
        <v>0</v>
      </c>
      <c r="X119" s="52">
        <v>0</v>
      </c>
      <c r="Y119" s="71" t="s">
        <v>299</v>
      </c>
      <c r="Z119" s="68" t="s">
        <v>336</v>
      </c>
      <c r="AA119" s="52"/>
      <c r="AB119" s="52"/>
      <c r="AC119" s="52"/>
      <c r="AD119" s="52"/>
    </row>
    <row r="120" spans="1:30" ht="1.5" customHeight="1" x14ac:dyDescent="0.25">
      <c r="A120" s="52">
        <v>0</v>
      </c>
      <c r="B120" s="52">
        <v>0</v>
      </c>
      <c r="C120" s="52">
        <v>9</v>
      </c>
      <c r="D120" s="52">
        <v>0</v>
      </c>
      <c r="E120" s="52">
        <v>7</v>
      </c>
      <c r="F120" s="52">
        <v>0</v>
      </c>
      <c r="G120" s="52">
        <v>1</v>
      </c>
      <c r="H120" s="52">
        <v>1</v>
      </c>
      <c r="I120" s="52">
        <v>2</v>
      </c>
      <c r="J120" s="52">
        <v>3</v>
      </c>
      <c r="K120" s="52">
        <v>2</v>
      </c>
      <c r="L120" s="52">
        <v>0</v>
      </c>
      <c r="M120" s="52">
        <v>2</v>
      </c>
      <c r="N120" s="52">
        <v>0</v>
      </c>
      <c r="O120" s="52">
        <v>1</v>
      </c>
      <c r="P120" s="52">
        <v>2</v>
      </c>
      <c r="Q120" s="52">
        <v>3</v>
      </c>
      <c r="R120" s="52">
        <v>0</v>
      </c>
      <c r="S120" s="52">
        <v>1</v>
      </c>
      <c r="T120" s="52">
        <v>0</v>
      </c>
      <c r="U120" s="52">
        <v>0</v>
      </c>
      <c r="V120" s="52">
        <v>4</v>
      </c>
      <c r="W120" s="52">
        <v>0</v>
      </c>
      <c r="X120" s="52">
        <v>0</v>
      </c>
      <c r="Y120" s="71" t="s">
        <v>365</v>
      </c>
      <c r="Z120" s="68" t="s">
        <v>339</v>
      </c>
      <c r="AA120" s="52"/>
      <c r="AB120" s="52"/>
      <c r="AC120" s="52"/>
      <c r="AD120" s="52"/>
    </row>
    <row r="121" spans="1:30" ht="0.75" customHeight="1" x14ac:dyDescent="0.25">
      <c r="A121" s="72">
        <v>0</v>
      </c>
      <c r="B121" s="72">
        <v>0</v>
      </c>
      <c r="C121" s="72">
        <v>9</v>
      </c>
      <c r="D121" s="72">
        <v>0</v>
      </c>
      <c r="E121" s="72">
        <v>7</v>
      </c>
      <c r="F121" s="72">
        <v>0</v>
      </c>
      <c r="G121" s="72">
        <v>2</v>
      </c>
      <c r="H121" s="72">
        <v>1</v>
      </c>
      <c r="I121" s="72">
        <v>2</v>
      </c>
      <c r="J121" s="72">
        <v>3</v>
      </c>
      <c r="K121" s="72">
        <v>2</v>
      </c>
      <c r="L121" s="72">
        <v>0</v>
      </c>
      <c r="M121" s="72">
        <v>2</v>
      </c>
      <c r="N121" s="72">
        <v>1</v>
      </c>
      <c r="O121" s="72">
        <v>1</v>
      </c>
      <c r="P121" s="72">
        <v>2</v>
      </c>
      <c r="Q121" s="72">
        <v>3</v>
      </c>
      <c r="R121" s="72">
        <v>0</v>
      </c>
      <c r="S121" s="72">
        <v>1</v>
      </c>
      <c r="T121" s="72">
        <v>0</v>
      </c>
      <c r="U121" s="72">
        <v>0</v>
      </c>
      <c r="V121" s="72">
        <v>5</v>
      </c>
      <c r="W121" s="72">
        <v>0</v>
      </c>
      <c r="X121" s="72">
        <v>0</v>
      </c>
      <c r="Y121" s="75" t="s">
        <v>366</v>
      </c>
      <c r="Z121" s="76" t="s">
        <v>336</v>
      </c>
      <c r="AA121" s="50"/>
      <c r="AB121" s="50"/>
      <c r="AC121" s="50"/>
      <c r="AD121" s="50"/>
    </row>
    <row r="122" spans="1:30" ht="46.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>
        <v>1</v>
      </c>
      <c r="P122" s="50">
        <v>2</v>
      </c>
      <c r="Q122" s="50">
        <v>3</v>
      </c>
      <c r="R122" s="50">
        <v>0</v>
      </c>
      <c r="S122" s="50">
        <v>2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71" t="s">
        <v>367</v>
      </c>
      <c r="Z122" s="68"/>
      <c r="AA122" s="50"/>
      <c r="AB122" s="50"/>
      <c r="AC122" s="50"/>
      <c r="AD122" s="50"/>
    </row>
    <row r="123" spans="1:30" ht="60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>
        <v>1</v>
      </c>
      <c r="P123" s="74">
        <v>2</v>
      </c>
      <c r="Q123" s="74">
        <v>3</v>
      </c>
      <c r="R123" s="74">
        <v>0</v>
      </c>
      <c r="S123" s="74">
        <v>2</v>
      </c>
      <c r="T123" s="74">
        <v>0</v>
      </c>
      <c r="U123" s="74">
        <v>0</v>
      </c>
      <c r="V123" s="74">
        <v>0</v>
      </c>
      <c r="W123" s="74">
        <v>0</v>
      </c>
      <c r="X123" s="74">
        <v>1</v>
      </c>
      <c r="Y123" s="77" t="s">
        <v>368</v>
      </c>
      <c r="Z123" s="78" t="s">
        <v>338</v>
      </c>
      <c r="AA123" s="50"/>
      <c r="AB123" s="50"/>
      <c r="AC123" s="50"/>
      <c r="AD123" s="50"/>
    </row>
    <row r="124" spans="1:30" ht="45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0">
        <v>1</v>
      </c>
      <c r="P124" s="50">
        <v>2</v>
      </c>
      <c r="Q124" s="50">
        <v>3</v>
      </c>
      <c r="R124" s="50">
        <v>0</v>
      </c>
      <c r="S124" s="50">
        <v>2</v>
      </c>
      <c r="T124" s="50">
        <v>0</v>
      </c>
      <c r="U124" s="50">
        <v>0</v>
      </c>
      <c r="V124" s="50">
        <v>0</v>
      </c>
      <c r="W124" s="50">
        <v>0</v>
      </c>
      <c r="X124" s="50">
        <v>2</v>
      </c>
      <c r="Y124" s="71" t="s">
        <v>369</v>
      </c>
      <c r="Z124" s="68" t="s">
        <v>337</v>
      </c>
      <c r="AA124" s="51"/>
      <c r="AB124" s="51"/>
      <c r="AC124" s="51"/>
      <c r="AD124" s="51"/>
    </row>
    <row r="125" spans="1:30" ht="36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0">
        <v>1</v>
      </c>
      <c r="P125" s="50">
        <v>2</v>
      </c>
      <c r="Q125" s="50">
        <v>3</v>
      </c>
      <c r="R125" s="50">
        <v>0</v>
      </c>
      <c r="S125" s="50">
        <v>2</v>
      </c>
      <c r="T125" s="50">
        <v>0</v>
      </c>
      <c r="U125" s="50">
        <v>0</v>
      </c>
      <c r="V125" s="50">
        <v>1</v>
      </c>
      <c r="W125" s="50">
        <v>0</v>
      </c>
      <c r="X125" s="50">
        <v>0</v>
      </c>
      <c r="Y125" s="48" t="s">
        <v>300</v>
      </c>
      <c r="Z125" s="41"/>
      <c r="AA125" s="51"/>
      <c r="AB125" s="51"/>
      <c r="AC125" s="51"/>
      <c r="AD125" s="51"/>
    </row>
    <row r="126" spans="1:30" ht="45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0">
        <v>1</v>
      </c>
      <c r="P126" s="50">
        <v>2</v>
      </c>
      <c r="Q126" s="50">
        <v>3</v>
      </c>
      <c r="R126" s="50">
        <v>0</v>
      </c>
      <c r="S126" s="50">
        <v>2</v>
      </c>
      <c r="T126" s="50">
        <v>0</v>
      </c>
      <c r="U126" s="50">
        <v>0</v>
      </c>
      <c r="V126" s="50">
        <v>2</v>
      </c>
      <c r="W126" s="50">
        <v>0</v>
      </c>
      <c r="X126" s="50">
        <v>0</v>
      </c>
      <c r="Y126" s="48" t="s">
        <v>301</v>
      </c>
      <c r="Z126" s="41"/>
      <c r="AA126" s="52"/>
      <c r="AB126" s="52"/>
      <c r="AC126" s="52"/>
      <c r="AD126" s="52"/>
    </row>
    <row r="127" spans="1:30" ht="0.75" customHeight="1" x14ac:dyDescent="0.25">
      <c r="A127" s="52">
        <v>0</v>
      </c>
      <c r="B127" s="52">
        <v>0</v>
      </c>
      <c r="C127" s="52">
        <v>9</v>
      </c>
      <c r="D127" s="52">
        <v>0</v>
      </c>
      <c r="E127" s="52">
        <v>7</v>
      </c>
      <c r="F127" s="52">
        <v>0</v>
      </c>
      <c r="G127" s="52">
        <v>2</v>
      </c>
      <c r="H127" s="52">
        <v>1</v>
      </c>
      <c r="I127" s="52">
        <v>2</v>
      </c>
      <c r="J127" s="52">
        <v>3</v>
      </c>
      <c r="K127" s="52">
        <v>2</v>
      </c>
      <c r="L127" s="52">
        <v>0</v>
      </c>
      <c r="M127" s="52">
        <v>2</v>
      </c>
      <c r="N127" s="52">
        <v>2</v>
      </c>
      <c r="O127" s="52">
        <v>1</v>
      </c>
      <c r="P127" s="52">
        <v>2</v>
      </c>
      <c r="Q127" s="52">
        <v>3</v>
      </c>
      <c r="R127" s="52">
        <v>0</v>
      </c>
      <c r="S127" s="52">
        <v>2</v>
      </c>
      <c r="T127" s="52">
        <v>0</v>
      </c>
      <c r="U127" s="52">
        <v>0</v>
      </c>
      <c r="V127" s="52">
        <v>3</v>
      </c>
      <c r="W127" s="52">
        <v>0</v>
      </c>
      <c r="X127" s="52">
        <v>0</v>
      </c>
      <c r="Y127" s="48" t="s">
        <v>302</v>
      </c>
      <c r="Z127" s="44" t="s">
        <v>339</v>
      </c>
      <c r="AA127" s="52"/>
      <c r="AB127" s="52"/>
      <c r="AC127" s="52"/>
      <c r="AD127" s="52"/>
    </row>
    <row r="128" spans="1:30" ht="60" hidden="1" x14ac:dyDescent="0.25">
      <c r="A128" s="52">
        <v>0</v>
      </c>
      <c r="B128" s="52">
        <v>0</v>
      </c>
      <c r="C128" s="52">
        <v>9</v>
      </c>
      <c r="D128" s="52">
        <v>0</v>
      </c>
      <c r="E128" s="52">
        <v>7</v>
      </c>
      <c r="F128" s="52">
        <v>0</v>
      </c>
      <c r="G128" s="52">
        <v>1</v>
      </c>
      <c r="H128" s="52">
        <v>1</v>
      </c>
      <c r="I128" s="52">
        <v>2</v>
      </c>
      <c r="J128" s="52">
        <v>3</v>
      </c>
      <c r="K128" s="52">
        <v>2</v>
      </c>
      <c r="L128" s="52">
        <v>0</v>
      </c>
      <c r="M128" s="52">
        <v>2</v>
      </c>
      <c r="N128" s="52">
        <v>3</v>
      </c>
      <c r="O128" s="52">
        <v>1</v>
      </c>
      <c r="P128" s="52">
        <v>2</v>
      </c>
      <c r="Q128" s="52">
        <v>3</v>
      </c>
      <c r="R128" s="52">
        <v>0</v>
      </c>
      <c r="S128" s="52">
        <v>2</v>
      </c>
      <c r="T128" s="52">
        <v>0</v>
      </c>
      <c r="U128" s="52">
        <v>0</v>
      </c>
      <c r="V128" s="52">
        <v>4</v>
      </c>
      <c r="W128" s="52">
        <v>0</v>
      </c>
      <c r="X128" s="52">
        <v>0</v>
      </c>
      <c r="Y128" s="48" t="s">
        <v>303</v>
      </c>
      <c r="Z128" s="44" t="s">
        <v>336</v>
      </c>
      <c r="AA128" s="52"/>
      <c r="AB128" s="52"/>
      <c r="AC128" s="52"/>
      <c r="AD128" s="52"/>
    </row>
    <row r="129" spans="1:30" ht="60" hidden="1" x14ac:dyDescent="0.25">
      <c r="A129" s="52">
        <v>0</v>
      </c>
      <c r="B129" s="52">
        <v>0</v>
      </c>
      <c r="C129" s="52">
        <v>9</v>
      </c>
      <c r="D129" s="52">
        <v>0</v>
      </c>
      <c r="E129" s="52">
        <v>7</v>
      </c>
      <c r="F129" s="52">
        <v>0</v>
      </c>
      <c r="G129" s="52">
        <v>2</v>
      </c>
      <c r="H129" s="52">
        <v>1</v>
      </c>
      <c r="I129" s="52">
        <v>2</v>
      </c>
      <c r="J129" s="52">
        <v>3</v>
      </c>
      <c r="K129" s="52">
        <v>2</v>
      </c>
      <c r="L129" s="52">
        <v>0</v>
      </c>
      <c r="M129" s="52">
        <v>2</v>
      </c>
      <c r="N129" s="52">
        <v>4</v>
      </c>
      <c r="O129" s="52">
        <v>1</v>
      </c>
      <c r="P129" s="52">
        <v>2</v>
      </c>
      <c r="Q129" s="52">
        <v>3</v>
      </c>
      <c r="R129" s="52">
        <v>0</v>
      </c>
      <c r="S129" s="52">
        <v>2</v>
      </c>
      <c r="T129" s="52">
        <v>0</v>
      </c>
      <c r="U129" s="52">
        <v>0</v>
      </c>
      <c r="V129" s="52">
        <v>5</v>
      </c>
      <c r="W129" s="52">
        <v>0</v>
      </c>
      <c r="X129" s="52">
        <v>0</v>
      </c>
      <c r="Y129" s="48" t="s">
        <v>304</v>
      </c>
      <c r="Z129" s="44" t="s">
        <v>336</v>
      </c>
      <c r="AA129" s="52"/>
      <c r="AB129" s="52"/>
      <c r="AC129" s="52"/>
      <c r="AD129" s="52"/>
    </row>
    <row r="130" spans="1:30" ht="45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>
        <v>1</v>
      </c>
      <c r="P130" s="52">
        <v>2</v>
      </c>
      <c r="Q130" s="52">
        <v>3</v>
      </c>
      <c r="R130" s="52">
        <v>0</v>
      </c>
      <c r="S130" s="52">
        <v>3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48" t="s">
        <v>370</v>
      </c>
      <c r="Z130" s="44"/>
      <c r="AA130" s="52"/>
      <c r="AB130" s="52"/>
      <c r="AC130" s="52"/>
      <c r="AD130" s="52"/>
    </row>
    <row r="131" spans="1:30" ht="45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>
        <v>1</v>
      </c>
      <c r="P131" s="52">
        <v>2</v>
      </c>
      <c r="Q131" s="52">
        <v>3</v>
      </c>
      <c r="R131" s="52">
        <v>0</v>
      </c>
      <c r="S131" s="52">
        <v>3</v>
      </c>
      <c r="T131" s="52">
        <v>0</v>
      </c>
      <c r="U131" s="52">
        <v>0</v>
      </c>
      <c r="V131" s="52">
        <v>0</v>
      </c>
      <c r="W131" s="52">
        <v>0</v>
      </c>
      <c r="X131" s="52">
        <v>1</v>
      </c>
      <c r="Y131" s="48" t="s">
        <v>371</v>
      </c>
      <c r="Z131" s="44" t="s">
        <v>337</v>
      </c>
      <c r="AA131" s="52"/>
      <c r="AB131" s="52"/>
      <c r="AC131" s="52"/>
      <c r="AD131" s="52"/>
    </row>
    <row r="132" spans="1:30" ht="45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>
        <v>1</v>
      </c>
      <c r="P132" s="52">
        <v>2</v>
      </c>
      <c r="Q132" s="52">
        <v>3</v>
      </c>
      <c r="R132" s="52">
        <v>0</v>
      </c>
      <c r="S132" s="52">
        <v>3</v>
      </c>
      <c r="T132" s="52">
        <v>0</v>
      </c>
      <c r="U132" s="52">
        <v>0</v>
      </c>
      <c r="V132" s="52">
        <v>0</v>
      </c>
      <c r="W132" s="52">
        <v>0</v>
      </c>
      <c r="X132" s="52">
        <v>2</v>
      </c>
      <c r="Y132" s="48" t="s">
        <v>372</v>
      </c>
      <c r="Z132" s="44" t="s">
        <v>337</v>
      </c>
      <c r="AA132" s="52"/>
      <c r="AB132" s="52"/>
      <c r="AC132" s="52"/>
      <c r="AD132" s="52"/>
    </row>
    <row r="133" spans="1:30" ht="45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v>1</v>
      </c>
      <c r="P133" s="52">
        <v>2</v>
      </c>
      <c r="Q133" s="52">
        <v>3</v>
      </c>
      <c r="R133" s="52">
        <v>0</v>
      </c>
      <c r="S133" s="52">
        <v>3</v>
      </c>
      <c r="T133" s="52">
        <v>0</v>
      </c>
      <c r="U133" s="52">
        <v>0</v>
      </c>
      <c r="V133" s="52">
        <v>1</v>
      </c>
      <c r="W133" s="52">
        <v>0</v>
      </c>
      <c r="X133" s="52">
        <v>0</v>
      </c>
      <c r="Y133" s="48" t="s">
        <v>305</v>
      </c>
      <c r="Z133" s="41"/>
      <c r="AA133" s="52"/>
      <c r="AB133" s="52"/>
      <c r="AC133" s="52"/>
      <c r="AD133" s="52"/>
    </row>
    <row r="134" spans="1:30" ht="45" x14ac:dyDescent="0.25">
      <c r="A134" s="52">
        <v>0</v>
      </c>
      <c r="B134" s="52">
        <v>0</v>
      </c>
      <c r="C134" s="52">
        <v>9</v>
      </c>
      <c r="D134" s="52">
        <v>0</v>
      </c>
      <c r="E134" s="52">
        <v>7</v>
      </c>
      <c r="F134" s="52">
        <v>0</v>
      </c>
      <c r="G134" s="52">
        <v>2</v>
      </c>
      <c r="H134" s="52">
        <v>1</v>
      </c>
      <c r="I134" s="52">
        <v>2</v>
      </c>
      <c r="J134" s="52">
        <v>3</v>
      </c>
      <c r="K134" s="52">
        <v>2</v>
      </c>
      <c r="L134" s="52">
        <v>0</v>
      </c>
      <c r="M134" s="52">
        <v>2</v>
      </c>
      <c r="N134" s="52">
        <v>5</v>
      </c>
      <c r="O134" s="52">
        <v>1</v>
      </c>
      <c r="P134" s="52">
        <v>2</v>
      </c>
      <c r="Q134" s="52">
        <v>3</v>
      </c>
      <c r="R134" s="52">
        <v>0</v>
      </c>
      <c r="S134" s="52">
        <v>3</v>
      </c>
      <c r="T134" s="52">
        <v>0</v>
      </c>
      <c r="U134" s="52">
        <v>0</v>
      </c>
      <c r="V134" s="52">
        <v>2</v>
      </c>
      <c r="W134" s="52">
        <v>0</v>
      </c>
      <c r="X134" s="52">
        <v>0</v>
      </c>
      <c r="Y134" s="48" t="s">
        <v>386</v>
      </c>
      <c r="Z134" s="44" t="s">
        <v>339</v>
      </c>
      <c r="AA134" s="52"/>
      <c r="AB134" s="52"/>
      <c r="AC134" s="52"/>
      <c r="AD134" s="52"/>
    </row>
    <row r="135" spans="1:30" ht="45" x14ac:dyDescent="0.25">
      <c r="A135" s="52">
        <v>0</v>
      </c>
      <c r="B135" s="52">
        <v>0</v>
      </c>
      <c r="C135" s="52">
        <v>9</v>
      </c>
      <c r="D135" s="52">
        <v>0</v>
      </c>
      <c r="E135" s="52">
        <v>7</v>
      </c>
      <c r="F135" s="52">
        <v>0</v>
      </c>
      <c r="G135" s="52">
        <v>1</v>
      </c>
      <c r="H135" s="52">
        <v>1</v>
      </c>
      <c r="I135" s="52">
        <v>2</v>
      </c>
      <c r="J135" s="52">
        <v>3</v>
      </c>
      <c r="K135" s="52">
        <v>2</v>
      </c>
      <c r="L135" s="52">
        <v>0</v>
      </c>
      <c r="M135" s="52">
        <v>2</v>
      </c>
      <c r="N135" s="52">
        <v>6</v>
      </c>
      <c r="O135" s="52">
        <v>1</v>
      </c>
      <c r="P135" s="52">
        <v>2</v>
      </c>
      <c r="Q135" s="52">
        <v>3</v>
      </c>
      <c r="R135" s="52">
        <v>0</v>
      </c>
      <c r="S135" s="52">
        <v>3</v>
      </c>
      <c r="T135" s="52">
        <v>0</v>
      </c>
      <c r="U135" s="52">
        <v>0</v>
      </c>
      <c r="V135" s="52">
        <v>3</v>
      </c>
      <c r="W135" s="52">
        <v>0</v>
      </c>
      <c r="X135" s="52">
        <v>0</v>
      </c>
      <c r="Y135" s="48" t="s">
        <v>387</v>
      </c>
      <c r="Z135" s="44" t="s">
        <v>339</v>
      </c>
      <c r="AA135" s="52"/>
      <c r="AB135" s="52"/>
      <c r="AC135" s="52"/>
      <c r="AD135" s="52"/>
    </row>
    <row r="136" spans="1:30" ht="33" customHeigh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>
        <v>1</v>
      </c>
      <c r="P136" s="52">
        <v>2</v>
      </c>
      <c r="Q136" s="52">
        <v>3</v>
      </c>
      <c r="R136" s="52">
        <v>0</v>
      </c>
      <c r="S136" s="52">
        <v>4</v>
      </c>
      <c r="T136" s="52">
        <v>0</v>
      </c>
      <c r="U136" s="52">
        <v>0</v>
      </c>
      <c r="V136" s="52">
        <v>0</v>
      </c>
      <c r="W136" s="52">
        <v>0</v>
      </c>
      <c r="X136" s="52">
        <v>0</v>
      </c>
      <c r="Y136" s="48" t="s">
        <v>373</v>
      </c>
      <c r="Z136" s="44"/>
      <c r="AA136" s="52"/>
      <c r="AB136" s="52"/>
      <c r="AC136" s="52"/>
      <c r="AD136" s="52"/>
    </row>
    <row r="137" spans="1:30" ht="45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>
        <v>1</v>
      </c>
      <c r="P137" s="52">
        <v>2</v>
      </c>
      <c r="Q137" s="52">
        <v>3</v>
      </c>
      <c r="R137" s="52">
        <v>0</v>
      </c>
      <c r="S137" s="52">
        <v>4</v>
      </c>
      <c r="T137" s="52">
        <v>0</v>
      </c>
      <c r="U137" s="52">
        <v>0</v>
      </c>
      <c r="V137" s="52">
        <v>0</v>
      </c>
      <c r="W137" s="52">
        <v>0</v>
      </c>
      <c r="X137" s="52">
        <v>1</v>
      </c>
      <c r="Y137" s="48" t="s">
        <v>374</v>
      </c>
      <c r="Z137" s="44" t="s">
        <v>337</v>
      </c>
      <c r="AA137" s="52"/>
      <c r="AB137" s="52"/>
      <c r="AC137" s="52"/>
      <c r="AD137" s="52"/>
    </row>
    <row r="138" spans="1:30" ht="45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>
        <v>1</v>
      </c>
      <c r="P138" s="52">
        <v>2</v>
      </c>
      <c r="Q138" s="52">
        <v>3</v>
      </c>
      <c r="R138" s="52">
        <v>0</v>
      </c>
      <c r="S138" s="52">
        <v>4</v>
      </c>
      <c r="T138" s="52">
        <v>0</v>
      </c>
      <c r="U138" s="52">
        <v>0</v>
      </c>
      <c r="V138" s="52">
        <v>0</v>
      </c>
      <c r="W138" s="52">
        <v>0</v>
      </c>
      <c r="X138" s="52">
        <v>2</v>
      </c>
      <c r="Y138" s="48" t="s">
        <v>375</v>
      </c>
      <c r="Z138" s="44" t="s">
        <v>337</v>
      </c>
      <c r="AA138" s="52"/>
      <c r="AB138" s="52"/>
      <c r="AC138" s="52"/>
      <c r="AD138" s="52"/>
    </row>
    <row r="139" spans="1:30" ht="45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>
        <v>1</v>
      </c>
      <c r="P139" s="52">
        <v>2</v>
      </c>
      <c r="Q139" s="52">
        <v>3</v>
      </c>
      <c r="R139" s="52">
        <v>0</v>
      </c>
      <c r="S139" s="52">
        <v>4</v>
      </c>
      <c r="T139" s="52">
        <v>0</v>
      </c>
      <c r="U139" s="52">
        <v>0</v>
      </c>
      <c r="V139" s="52">
        <v>1</v>
      </c>
      <c r="W139" s="52">
        <v>0</v>
      </c>
      <c r="X139" s="52">
        <v>0</v>
      </c>
      <c r="Y139" s="48" t="s">
        <v>306</v>
      </c>
      <c r="Z139" s="41"/>
      <c r="AA139" s="52"/>
      <c r="AB139" s="52"/>
      <c r="AC139" s="52"/>
      <c r="AD139" s="52"/>
    </row>
    <row r="140" spans="1:30" ht="60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>
        <v>1</v>
      </c>
      <c r="P140" s="52">
        <v>2</v>
      </c>
      <c r="Q140" s="52">
        <v>3</v>
      </c>
      <c r="R140" s="52">
        <v>0</v>
      </c>
      <c r="S140" s="52">
        <v>4</v>
      </c>
      <c r="T140" s="52">
        <v>0</v>
      </c>
      <c r="U140" s="52">
        <v>0</v>
      </c>
      <c r="V140" s="52">
        <v>2</v>
      </c>
      <c r="W140" s="52">
        <v>0</v>
      </c>
      <c r="X140" s="52">
        <v>0</v>
      </c>
      <c r="Y140" s="48" t="s">
        <v>307</v>
      </c>
      <c r="Z140" s="41"/>
      <c r="AA140" s="52"/>
      <c r="AB140" s="52"/>
      <c r="AC140" s="52"/>
      <c r="AD140" s="52"/>
    </row>
    <row r="141" spans="1:30" ht="45" x14ac:dyDescent="0.25">
      <c r="A141" s="52">
        <v>0</v>
      </c>
      <c r="B141" s="52">
        <v>0</v>
      </c>
      <c r="C141" s="52">
        <v>9</v>
      </c>
      <c r="D141" s="52">
        <v>0</v>
      </c>
      <c r="E141" s="52">
        <v>7</v>
      </c>
      <c r="F141" s="52">
        <v>0</v>
      </c>
      <c r="G141" s="52">
        <v>1</v>
      </c>
      <c r="H141" s="52">
        <v>1</v>
      </c>
      <c r="I141" s="52">
        <v>2</v>
      </c>
      <c r="J141" s="52">
        <v>3</v>
      </c>
      <c r="K141" s="52">
        <v>2</v>
      </c>
      <c r="L141" s="52">
        <v>0</v>
      </c>
      <c r="M141" s="52">
        <v>2</v>
      </c>
      <c r="N141" s="52">
        <v>7</v>
      </c>
      <c r="O141" s="52">
        <v>1</v>
      </c>
      <c r="P141" s="52">
        <v>2</v>
      </c>
      <c r="Q141" s="52">
        <v>3</v>
      </c>
      <c r="R141" s="52">
        <v>0</v>
      </c>
      <c r="S141" s="52">
        <v>4</v>
      </c>
      <c r="T141" s="52">
        <v>0</v>
      </c>
      <c r="U141" s="52">
        <v>0</v>
      </c>
      <c r="V141" s="52">
        <v>3</v>
      </c>
      <c r="W141" s="52">
        <v>0</v>
      </c>
      <c r="X141" s="52">
        <v>0</v>
      </c>
      <c r="Y141" s="71" t="s">
        <v>388</v>
      </c>
      <c r="Z141" s="68" t="s">
        <v>339</v>
      </c>
      <c r="AA141" s="52"/>
      <c r="AB141" s="52"/>
      <c r="AC141" s="52"/>
      <c r="AD141" s="52"/>
    </row>
    <row r="142" spans="1:30" ht="49.5" customHeight="1" x14ac:dyDescent="0.25">
      <c r="A142" s="52">
        <v>0</v>
      </c>
      <c r="B142" s="52">
        <v>0</v>
      </c>
      <c r="C142" s="52">
        <v>9</v>
      </c>
      <c r="D142" s="52">
        <v>0</v>
      </c>
      <c r="E142" s="52">
        <v>7</v>
      </c>
      <c r="F142" s="52">
        <v>0</v>
      </c>
      <c r="G142" s="52">
        <v>2</v>
      </c>
      <c r="H142" s="52">
        <v>1</v>
      </c>
      <c r="I142" s="52">
        <v>2</v>
      </c>
      <c r="J142" s="52">
        <v>3</v>
      </c>
      <c r="K142" s="52">
        <v>2</v>
      </c>
      <c r="L142" s="52">
        <v>0</v>
      </c>
      <c r="M142" s="52">
        <v>2</v>
      </c>
      <c r="N142" s="52">
        <v>8</v>
      </c>
      <c r="O142" s="52">
        <v>1</v>
      </c>
      <c r="P142" s="52">
        <v>2</v>
      </c>
      <c r="Q142" s="52">
        <v>3</v>
      </c>
      <c r="R142" s="52">
        <v>0</v>
      </c>
      <c r="S142" s="52">
        <v>4</v>
      </c>
      <c r="T142" s="52">
        <v>0</v>
      </c>
      <c r="U142" s="52">
        <v>0</v>
      </c>
      <c r="V142" s="52">
        <v>4</v>
      </c>
      <c r="W142" s="52">
        <v>0</v>
      </c>
      <c r="X142" s="52">
        <v>0</v>
      </c>
      <c r="Y142" s="71" t="s">
        <v>395</v>
      </c>
      <c r="Z142" s="68" t="s">
        <v>339</v>
      </c>
      <c r="AA142" s="52"/>
      <c r="AB142" s="52"/>
      <c r="AC142" s="52"/>
      <c r="AD142" s="52"/>
    </row>
    <row r="143" spans="1:30" ht="30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>
        <v>1</v>
      </c>
      <c r="P143" s="52">
        <v>2</v>
      </c>
      <c r="Q143" s="52">
        <v>4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71" t="s">
        <v>308</v>
      </c>
      <c r="Z143" s="68" t="s">
        <v>339</v>
      </c>
      <c r="AA143" s="52"/>
      <c r="AB143" s="52"/>
      <c r="AC143" s="52"/>
      <c r="AD143" s="52"/>
    </row>
    <row r="144" spans="1:30" ht="45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>
        <v>1</v>
      </c>
      <c r="P144" s="52">
        <v>2</v>
      </c>
      <c r="Q144" s="52">
        <v>4</v>
      </c>
      <c r="R144" s="52">
        <v>0</v>
      </c>
      <c r="S144" s="52">
        <v>1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48" t="s">
        <v>310</v>
      </c>
      <c r="Z144" s="41"/>
      <c r="AA144" s="52"/>
      <c r="AB144" s="52"/>
      <c r="AC144" s="52"/>
      <c r="AD144" s="52"/>
    </row>
    <row r="145" spans="1:30" ht="49.5" customHeigh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>
        <v>1</v>
      </c>
      <c r="P145" s="52">
        <v>2</v>
      </c>
      <c r="Q145" s="52">
        <v>4</v>
      </c>
      <c r="R145" s="52">
        <v>0</v>
      </c>
      <c r="S145" s="52">
        <v>1</v>
      </c>
      <c r="T145" s="52">
        <v>0</v>
      </c>
      <c r="U145" s="52">
        <v>0</v>
      </c>
      <c r="V145" s="52">
        <v>0</v>
      </c>
      <c r="W145" s="52">
        <v>0</v>
      </c>
      <c r="X145" s="52">
        <v>1</v>
      </c>
      <c r="Y145" s="48" t="s">
        <v>309</v>
      </c>
      <c r="Z145" s="44" t="s">
        <v>337</v>
      </c>
      <c r="AA145" s="52"/>
      <c r="AB145" s="52"/>
      <c r="AC145" s="52"/>
      <c r="AD145" s="52"/>
    </row>
    <row r="146" spans="1:30" ht="30" x14ac:dyDescent="0.25">
      <c r="A146" s="52">
        <v>0</v>
      </c>
      <c r="B146" s="52">
        <v>0</v>
      </c>
      <c r="C146" s="52">
        <v>9</v>
      </c>
      <c r="D146" s="52">
        <v>0</v>
      </c>
      <c r="E146" s="52">
        <v>7</v>
      </c>
      <c r="F146" s="52">
        <v>0</v>
      </c>
      <c r="G146" s="52">
        <v>7</v>
      </c>
      <c r="H146" s="52">
        <v>1</v>
      </c>
      <c r="I146" s="52">
        <v>2</v>
      </c>
      <c r="J146" s="52">
        <v>4</v>
      </c>
      <c r="K146" s="52">
        <v>2</v>
      </c>
      <c r="L146" s="52">
        <v>0</v>
      </c>
      <c r="M146" s="52">
        <v>2</v>
      </c>
      <c r="N146" s="52">
        <v>9</v>
      </c>
      <c r="O146" s="52">
        <v>1</v>
      </c>
      <c r="P146" s="52">
        <v>2</v>
      </c>
      <c r="Q146" s="52">
        <v>4</v>
      </c>
      <c r="R146" s="52">
        <v>0</v>
      </c>
      <c r="S146" s="52">
        <v>1</v>
      </c>
      <c r="T146" s="52">
        <v>0</v>
      </c>
      <c r="U146" s="52">
        <v>0</v>
      </c>
      <c r="V146" s="52">
        <v>1</v>
      </c>
      <c r="W146" s="52">
        <v>0</v>
      </c>
      <c r="X146" s="52">
        <v>0</v>
      </c>
      <c r="Y146" s="48" t="s">
        <v>311</v>
      </c>
      <c r="Z146" s="44" t="s">
        <v>339</v>
      </c>
      <c r="AA146" s="52"/>
      <c r="AB146" s="52"/>
      <c r="AC146" s="52"/>
      <c r="AD146" s="52"/>
    </row>
    <row r="147" spans="1:30" ht="43.5" customHeight="1" x14ac:dyDescent="0.25">
      <c r="A147" s="52">
        <v>0</v>
      </c>
      <c r="B147" s="52">
        <v>0</v>
      </c>
      <c r="C147" s="52">
        <v>9</v>
      </c>
      <c r="D147" s="52">
        <v>0</v>
      </c>
      <c r="E147" s="52">
        <v>7</v>
      </c>
      <c r="F147" s="52">
        <v>0</v>
      </c>
      <c r="G147" s="52">
        <v>7</v>
      </c>
      <c r="H147" s="52">
        <v>1</v>
      </c>
      <c r="I147" s="52">
        <v>2</v>
      </c>
      <c r="J147" s="52">
        <v>4</v>
      </c>
      <c r="K147" s="52">
        <v>2</v>
      </c>
      <c r="L147" s="52">
        <v>0</v>
      </c>
      <c r="M147" s="52">
        <v>3</v>
      </c>
      <c r="N147" s="52">
        <v>0</v>
      </c>
      <c r="O147" s="52">
        <v>1</v>
      </c>
      <c r="P147" s="52">
        <v>2</v>
      </c>
      <c r="Q147" s="52">
        <v>4</v>
      </c>
      <c r="R147" s="52">
        <v>0</v>
      </c>
      <c r="S147" s="52">
        <v>1</v>
      </c>
      <c r="T147" s="52">
        <v>0</v>
      </c>
      <c r="U147" s="52">
        <v>0</v>
      </c>
      <c r="V147" s="52">
        <v>2</v>
      </c>
      <c r="W147" s="52">
        <v>0</v>
      </c>
      <c r="X147" s="52">
        <v>0</v>
      </c>
      <c r="Y147" s="48" t="s">
        <v>312</v>
      </c>
      <c r="Z147" s="44" t="s">
        <v>339</v>
      </c>
      <c r="AA147" s="52"/>
      <c r="AB147" s="52"/>
      <c r="AC147" s="52"/>
      <c r="AD147" s="52"/>
    </row>
    <row r="148" spans="1:30" ht="31.5" customHeight="1" x14ac:dyDescent="0.25">
      <c r="A148" s="52">
        <v>0</v>
      </c>
      <c r="B148" s="52">
        <v>0</v>
      </c>
      <c r="C148" s="52">
        <v>9</v>
      </c>
      <c r="D148" s="52">
        <v>0</v>
      </c>
      <c r="E148" s="52">
        <v>7</v>
      </c>
      <c r="F148" s="52">
        <v>0</v>
      </c>
      <c r="G148" s="52">
        <v>7</v>
      </c>
      <c r="H148" s="52">
        <v>1</v>
      </c>
      <c r="I148" s="52">
        <v>2</v>
      </c>
      <c r="J148" s="52">
        <v>4</v>
      </c>
      <c r="K148" s="52">
        <v>2</v>
      </c>
      <c r="L148" s="52">
        <v>0</v>
      </c>
      <c r="M148" s="52">
        <v>3</v>
      </c>
      <c r="N148" s="52">
        <v>1</v>
      </c>
      <c r="O148" s="52">
        <v>1</v>
      </c>
      <c r="P148" s="52">
        <v>2</v>
      </c>
      <c r="Q148" s="52">
        <v>4</v>
      </c>
      <c r="R148" s="52">
        <v>0</v>
      </c>
      <c r="S148" s="52">
        <v>1</v>
      </c>
      <c r="T148" s="52">
        <v>0</v>
      </c>
      <c r="U148" s="52">
        <v>0</v>
      </c>
      <c r="V148" s="52">
        <v>3</v>
      </c>
      <c r="W148" s="52">
        <v>0</v>
      </c>
      <c r="X148" s="52">
        <v>0</v>
      </c>
      <c r="Y148" s="48" t="s">
        <v>313</v>
      </c>
      <c r="Z148" s="44" t="s">
        <v>339</v>
      </c>
      <c r="AA148" s="52"/>
      <c r="AB148" s="52"/>
      <c r="AC148" s="52"/>
      <c r="AD148" s="52"/>
    </row>
    <row r="149" spans="1:30" ht="44.25" customHeigh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>
        <v>1</v>
      </c>
      <c r="P149" s="52">
        <v>2</v>
      </c>
      <c r="Q149" s="52">
        <v>4</v>
      </c>
      <c r="R149" s="52">
        <v>0</v>
      </c>
      <c r="S149" s="52">
        <v>1</v>
      </c>
      <c r="T149" s="52">
        <v>0</v>
      </c>
      <c r="U149" s="52">
        <v>0</v>
      </c>
      <c r="V149" s="52">
        <v>4</v>
      </c>
      <c r="W149" s="52">
        <v>0</v>
      </c>
      <c r="X149" s="52">
        <v>0</v>
      </c>
      <c r="Y149" s="54" t="s">
        <v>314</v>
      </c>
      <c r="Z149" s="41"/>
      <c r="AA149" s="52"/>
      <c r="AB149" s="52"/>
      <c r="AC149" s="52"/>
      <c r="AD149" s="52"/>
    </row>
    <row r="150" spans="1:30" ht="29.25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>
        <v>1</v>
      </c>
      <c r="P150" s="52">
        <v>2</v>
      </c>
      <c r="Q150" s="52">
        <v>4</v>
      </c>
      <c r="R150" s="52">
        <v>0</v>
      </c>
      <c r="S150" s="52">
        <v>1</v>
      </c>
      <c r="T150" s="52">
        <v>0</v>
      </c>
      <c r="U150" s="52">
        <v>0</v>
      </c>
      <c r="V150" s="52">
        <v>5</v>
      </c>
      <c r="W150" s="52">
        <v>0</v>
      </c>
      <c r="X150" s="52">
        <v>0</v>
      </c>
      <c r="Y150" s="54" t="s">
        <v>315</v>
      </c>
      <c r="Z150" s="41"/>
      <c r="AA150" s="52"/>
      <c r="AB150" s="52"/>
      <c r="AC150" s="52"/>
      <c r="AD150" s="52"/>
    </row>
    <row r="151" spans="1:30" ht="44.25" customHeigh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>
        <v>1</v>
      </c>
      <c r="P151" s="52">
        <v>2</v>
      </c>
      <c r="Q151" s="52">
        <v>4</v>
      </c>
      <c r="R151" s="52">
        <v>0</v>
      </c>
      <c r="S151" s="52">
        <v>2</v>
      </c>
      <c r="T151" s="52">
        <v>0</v>
      </c>
      <c r="U151" s="52">
        <v>0</v>
      </c>
      <c r="V151" s="52">
        <v>0</v>
      </c>
      <c r="W151" s="52">
        <v>0</v>
      </c>
      <c r="X151" s="52">
        <v>0</v>
      </c>
      <c r="Y151" s="54" t="s">
        <v>316</v>
      </c>
      <c r="Z151" s="44"/>
      <c r="AA151" s="52"/>
      <c r="AB151" s="52"/>
      <c r="AC151" s="52"/>
      <c r="AD151" s="52"/>
    </row>
    <row r="152" spans="1:30" ht="47.25" customHeigh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>
        <v>1</v>
      </c>
      <c r="P152" s="52">
        <v>2</v>
      </c>
      <c r="Q152" s="52">
        <v>4</v>
      </c>
      <c r="R152" s="52">
        <v>0</v>
      </c>
      <c r="S152" s="52">
        <v>2</v>
      </c>
      <c r="T152" s="52">
        <v>0</v>
      </c>
      <c r="U152" s="52">
        <v>0</v>
      </c>
      <c r="V152" s="52">
        <v>0</v>
      </c>
      <c r="W152" s="52">
        <v>0</v>
      </c>
      <c r="X152" s="52">
        <v>1</v>
      </c>
      <c r="Y152" s="48" t="s">
        <v>317</v>
      </c>
      <c r="Z152" s="44" t="s">
        <v>338</v>
      </c>
      <c r="AA152" s="52"/>
      <c r="AB152" s="52"/>
      <c r="AC152" s="52"/>
      <c r="AD152" s="52"/>
    </row>
    <row r="153" spans="1:30" ht="47.25" customHeigh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>
        <v>1</v>
      </c>
      <c r="P153" s="52">
        <v>2</v>
      </c>
      <c r="Q153" s="52">
        <v>4</v>
      </c>
      <c r="R153" s="52">
        <v>0</v>
      </c>
      <c r="S153" s="52">
        <v>2</v>
      </c>
      <c r="T153" s="52">
        <v>0</v>
      </c>
      <c r="U153" s="52">
        <v>0</v>
      </c>
      <c r="V153" s="52">
        <v>0</v>
      </c>
      <c r="W153" s="52">
        <v>0</v>
      </c>
      <c r="X153" s="52">
        <v>2</v>
      </c>
      <c r="Y153" s="48" t="s">
        <v>318</v>
      </c>
      <c r="Z153" s="44" t="s">
        <v>338</v>
      </c>
      <c r="AA153" s="52"/>
      <c r="AB153" s="52"/>
      <c r="AC153" s="52"/>
      <c r="AD153" s="52"/>
    </row>
    <row r="154" spans="1:30" ht="30" x14ac:dyDescent="0.25">
      <c r="A154" s="52">
        <v>0</v>
      </c>
      <c r="B154" s="52">
        <v>0</v>
      </c>
      <c r="C154" s="52">
        <v>9</v>
      </c>
      <c r="D154" s="52">
        <v>0</v>
      </c>
      <c r="E154" s="52">
        <v>7</v>
      </c>
      <c r="F154" s="52">
        <v>0</v>
      </c>
      <c r="G154" s="52">
        <v>7</v>
      </c>
      <c r="H154" s="52">
        <v>1</v>
      </c>
      <c r="I154" s="52">
        <v>2</v>
      </c>
      <c r="J154" s="52">
        <v>4</v>
      </c>
      <c r="K154" s="52">
        <v>1</v>
      </c>
      <c r="L154" s="52">
        <v>0</v>
      </c>
      <c r="M154" s="52">
        <v>3</v>
      </c>
      <c r="N154" s="52">
        <v>9</v>
      </c>
      <c r="O154" s="52">
        <v>1</v>
      </c>
      <c r="P154" s="52">
        <v>2</v>
      </c>
      <c r="Q154" s="52">
        <v>4</v>
      </c>
      <c r="R154" s="52">
        <v>0</v>
      </c>
      <c r="S154" s="52">
        <v>2</v>
      </c>
      <c r="T154" s="52">
        <v>0</v>
      </c>
      <c r="U154" s="52">
        <v>0</v>
      </c>
      <c r="V154" s="52">
        <v>1</v>
      </c>
      <c r="W154" s="52">
        <v>0</v>
      </c>
      <c r="X154" s="52">
        <v>0</v>
      </c>
      <c r="Y154" s="48" t="s">
        <v>319</v>
      </c>
      <c r="Z154" s="44" t="s">
        <v>339</v>
      </c>
      <c r="AA154" s="52"/>
      <c r="AB154" s="52"/>
      <c r="AC154" s="52"/>
      <c r="AD154" s="52"/>
    </row>
    <row r="155" spans="1:30" ht="30.75" customHeight="1" x14ac:dyDescent="0.25">
      <c r="A155" s="52">
        <v>0</v>
      </c>
      <c r="B155" s="52">
        <v>0</v>
      </c>
      <c r="C155" s="52">
        <v>9</v>
      </c>
      <c r="D155" s="52">
        <v>0</v>
      </c>
      <c r="E155" s="52">
        <v>7</v>
      </c>
      <c r="F155" s="52">
        <v>0</v>
      </c>
      <c r="G155" s="52">
        <v>7</v>
      </c>
      <c r="H155" s="52">
        <v>1</v>
      </c>
      <c r="I155" s="52">
        <v>2</v>
      </c>
      <c r="J155" s="52">
        <v>4</v>
      </c>
      <c r="K155" s="52">
        <v>1</v>
      </c>
      <c r="L155" s="52">
        <v>0</v>
      </c>
      <c r="M155" s="52">
        <v>4</v>
      </c>
      <c r="N155" s="52">
        <v>0</v>
      </c>
      <c r="O155" s="52">
        <v>1</v>
      </c>
      <c r="P155" s="52">
        <v>2</v>
      </c>
      <c r="Q155" s="52">
        <v>4</v>
      </c>
      <c r="R155" s="52">
        <v>0</v>
      </c>
      <c r="S155" s="52">
        <v>2</v>
      </c>
      <c r="T155" s="52">
        <v>0</v>
      </c>
      <c r="U155" s="52">
        <v>0</v>
      </c>
      <c r="V155" s="52">
        <v>2</v>
      </c>
      <c r="W155" s="52">
        <v>0</v>
      </c>
      <c r="X155" s="52">
        <v>0</v>
      </c>
      <c r="Y155" s="48" t="s">
        <v>320</v>
      </c>
      <c r="Z155" s="44" t="s">
        <v>339</v>
      </c>
      <c r="AA155" s="52"/>
      <c r="AB155" s="52"/>
      <c r="AC155" s="52"/>
      <c r="AD155" s="52"/>
    </row>
    <row r="156" spans="1:30" ht="50.25" customHeight="1" x14ac:dyDescent="0.25">
      <c r="A156" s="52">
        <v>0</v>
      </c>
      <c r="B156" s="52">
        <v>0</v>
      </c>
      <c r="C156" s="52">
        <v>9</v>
      </c>
      <c r="D156" s="52">
        <v>0</v>
      </c>
      <c r="E156" s="52">
        <v>7</v>
      </c>
      <c r="F156" s="52">
        <v>0</v>
      </c>
      <c r="G156" s="52">
        <v>9</v>
      </c>
      <c r="H156" s="52">
        <v>1</v>
      </c>
      <c r="I156" s="52">
        <v>2</v>
      </c>
      <c r="J156" s="52">
        <v>4</v>
      </c>
      <c r="K156" s="52">
        <v>1</v>
      </c>
      <c r="L156" s="52">
        <v>0</v>
      </c>
      <c r="M156" s="52">
        <v>4</v>
      </c>
      <c r="N156" s="52">
        <v>1</v>
      </c>
      <c r="O156" s="52">
        <v>1</v>
      </c>
      <c r="P156" s="52">
        <v>2</v>
      </c>
      <c r="Q156" s="52">
        <v>4</v>
      </c>
      <c r="R156" s="52">
        <v>0</v>
      </c>
      <c r="S156" s="52">
        <v>2</v>
      </c>
      <c r="T156" s="52">
        <v>0</v>
      </c>
      <c r="U156" s="52">
        <v>0</v>
      </c>
      <c r="V156" s="52">
        <v>3</v>
      </c>
      <c r="W156" s="52">
        <v>0</v>
      </c>
      <c r="X156" s="52">
        <v>0</v>
      </c>
      <c r="Y156" s="48" t="s">
        <v>321</v>
      </c>
      <c r="Z156" s="44" t="s">
        <v>339</v>
      </c>
      <c r="AA156" s="52"/>
      <c r="AB156" s="52"/>
      <c r="AC156" s="52"/>
      <c r="AD156" s="52"/>
    </row>
    <row r="157" spans="1:30" ht="25.5" customHeigh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>
        <v>1</v>
      </c>
      <c r="P157" s="52">
        <v>2</v>
      </c>
      <c r="Q157" s="52">
        <v>5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48" t="s">
        <v>322</v>
      </c>
      <c r="Z157" s="44" t="s">
        <v>336</v>
      </c>
      <c r="AA157" s="52"/>
      <c r="AB157" s="52"/>
      <c r="AC157" s="52"/>
      <c r="AD157" s="52"/>
    </row>
    <row r="158" spans="1:30" ht="36.75" customHeigh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>
        <v>1</v>
      </c>
      <c r="P158" s="52">
        <v>2</v>
      </c>
      <c r="Q158" s="52">
        <v>5</v>
      </c>
      <c r="R158" s="52">
        <v>0</v>
      </c>
      <c r="S158" s="52">
        <v>1</v>
      </c>
      <c r="T158" s="52">
        <v>0</v>
      </c>
      <c r="U158" s="52">
        <v>0</v>
      </c>
      <c r="V158" s="52">
        <v>0</v>
      </c>
      <c r="W158" s="52">
        <v>0</v>
      </c>
      <c r="X158" s="52">
        <v>0</v>
      </c>
      <c r="Y158" s="48" t="s">
        <v>323</v>
      </c>
      <c r="Z158" s="41"/>
      <c r="AA158" s="52"/>
      <c r="AB158" s="52"/>
      <c r="AC158" s="52"/>
      <c r="AD158" s="52"/>
    </row>
    <row r="159" spans="1:30" ht="45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>
        <v>1</v>
      </c>
      <c r="P159" s="52">
        <v>2</v>
      </c>
      <c r="Q159" s="52">
        <v>5</v>
      </c>
      <c r="R159" s="52">
        <v>0</v>
      </c>
      <c r="S159" s="52">
        <v>1</v>
      </c>
      <c r="T159" s="52">
        <v>0</v>
      </c>
      <c r="U159" s="52">
        <v>0</v>
      </c>
      <c r="V159" s="52">
        <v>0</v>
      </c>
      <c r="W159" s="52">
        <v>0</v>
      </c>
      <c r="X159" s="52">
        <v>1</v>
      </c>
      <c r="Y159" s="48" t="s">
        <v>324</v>
      </c>
      <c r="Z159" s="44" t="s">
        <v>337</v>
      </c>
      <c r="AA159" s="52"/>
      <c r="AB159" s="52"/>
      <c r="AC159" s="52"/>
      <c r="AD159" s="52"/>
    </row>
    <row r="160" spans="1:30" ht="45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>
        <v>1</v>
      </c>
      <c r="P160" s="52">
        <v>2</v>
      </c>
      <c r="Q160" s="52">
        <v>5</v>
      </c>
      <c r="R160" s="52">
        <v>0</v>
      </c>
      <c r="S160" s="52">
        <v>1</v>
      </c>
      <c r="T160" s="52">
        <v>0</v>
      </c>
      <c r="U160" s="52">
        <v>0</v>
      </c>
      <c r="V160" s="52">
        <v>0</v>
      </c>
      <c r="W160" s="52">
        <v>0</v>
      </c>
      <c r="X160" s="52">
        <v>2</v>
      </c>
      <c r="Y160" s="48" t="s">
        <v>376</v>
      </c>
      <c r="Z160" s="44" t="s">
        <v>337</v>
      </c>
      <c r="AA160" s="52"/>
      <c r="AB160" s="52"/>
      <c r="AC160" s="52"/>
      <c r="AD160" s="52"/>
    </row>
    <row r="161" spans="1:30" ht="47.25" customHeigh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>
        <v>1</v>
      </c>
      <c r="P161" s="52">
        <v>2</v>
      </c>
      <c r="Q161" s="52">
        <v>5</v>
      </c>
      <c r="R161" s="52">
        <v>0</v>
      </c>
      <c r="S161" s="52">
        <v>1</v>
      </c>
      <c r="T161" s="52">
        <v>0</v>
      </c>
      <c r="U161" s="52">
        <v>0</v>
      </c>
      <c r="V161" s="52">
        <v>1</v>
      </c>
      <c r="W161" s="52">
        <v>0</v>
      </c>
      <c r="X161" s="52">
        <v>0</v>
      </c>
      <c r="Y161" s="48" t="s">
        <v>377</v>
      </c>
      <c r="Z161" s="41"/>
      <c r="AA161" s="52"/>
      <c r="AB161" s="52"/>
      <c r="AC161" s="52"/>
      <c r="AD161" s="52"/>
    </row>
    <row r="162" spans="1:30" ht="36.75" customHeigh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>
        <v>1</v>
      </c>
      <c r="P162" s="52">
        <v>2</v>
      </c>
      <c r="Q162" s="52">
        <v>5</v>
      </c>
      <c r="R162" s="52">
        <v>0</v>
      </c>
      <c r="S162" s="52">
        <v>1</v>
      </c>
      <c r="T162" s="52">
        <v>0</v>
      </c>
      <c r="U162" s="52">
        <v>0</v>
      </c>
      <c r="V162" s="52">
        <v>2</v>
      </c>
      <c r="W162" s="52">
        <v>0</v>
      </c>
      <c r="X162" s="52">
        <v>0</v>
      </c>
      <c r="Y162" s="48" t="s">
        <v>325</v>
      </c>
      <c r="Z162" s="41"/>
      <c r="AA162" s="52"/>
      <c r="AB162" s="52"/>
      <c r="AC162" s="52"/>
      <c r="AD162" s="52"/>
    </row>
    <row r="163" spans="1:30" ht="52.5" customHeight="1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>
        <v>1</v>
      </c>
      <c r="P163" s="52">
        <v>2</v>
      </c>
      <c r="Q163" s="52">
        <v>5</v>
      </c>
      <c r="R163" s="52">
        <v>0</v>
      </c>
      <c r="S163" s="52">
        <v>1</v>
      </c>
      <c r="T163" s="52">
        <v>0</v>
      </c>
      <c r="U163" s="52">
        <v>0</v>
      </c>
      <c r="V163" s="52">
        <v>3</v>
      </c>
      <c r="W163" s="52">
        <v>0</v>
      </c>
      <c r="X163" s="52">
        <v>0</v>
      </c>
      <c r="Y163" s="48" t="s">
        <v>378</v>
      </c>
      <c r="Z163" s="41"/>
      <c r="AA163" s="52"/>
      <c r="AB163" s="52"/>
      <c r="AC163" s="52"/>
      <c r="AD163" s="52"/>
    </row>
    <row r="164" spans="1:30" ht="39.75" customHeigh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>
        <v>1</v>
      </c>
      <c r="P164" s="52">
        <v>2</v>
      </c>
      <c r="Q164" s="52">
        <v>5</v>
      </c>
      <c r="R164" s="52">
        <v>0</v>
      </c>
      <c r="S164" s="52">
        <v>2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48" t="s">
        <v>326</v>
      </c>
      <c r="Z164" s="41"/>
      <c r="AA164" s="52"/>
      <c r="AB164" s="52"/>
      <c r="AC164" s="52"/>
      <c r="AD164" s="52"/>
    </row>
    <row r="165" spans="1:30" ht="64.5" customHeigh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>
        <v>1</v>
      </c>
      <c r="P165" s="52">
        <v>2</v>
      </c>
      <c r="Q165" s="52">
        <v>5</v>
      </c>
      <c r="R165" s="52">
        <v>0</v>
      </c>
      <c r="S165" s="52">
        <v>2</v>
      </c>
      <c r="T165" s="52">
        <v>0</v>
      </c>
      <c r="U165" s="52">
        <v>0</v>
      </c>
      <c r="V165" s="52">
        <v>0</v>
      </c>
      <c r="W165" s="52">
        <v>0</v>
      </c>
      <c r="X165" s="52">
        <v>1</v>
      </c>
      <c r="Y165" s="71" t="s">
        <v>327</v>
      </c>
      <c r="Z165" s="68" t="s">
        <v>342</v>
      </c>
      <c r="AA165" s="52"/>
      <c r="AB165" s="52"/>
      <c r="AC165" s="52"/>
      <c r="AD165" s="52"/>
    </row>
    <row r="166" spans="1:30" ht="75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>
        <v>1</v>
      </c>
      <c r="P166" s="52">
        <v>2</v>
      </c>
      <c r="Q166" s="52">
        <v>5</v>
      </c>
      <c r="R166" s="52">
        <v>0</v>
      </c>
      <c r="S166" s="52">
        <v>2</v>
      </c>
      <c r="T166" s="52">
        <v>0</v>
      </c>
      <c r="U166" s="52">
        <v>0</v>
      </c>
      <c r="V166" s="52">
        <v>0</v>
      </c>
      <c r="W166" s="52">
        <v>0</v>
      </c>
      <c r="X166" s="52">
        <v>2</v>
      </c>
      <c r="Y166" s="71" t="s">
        <v>379</v>
      </c>
      <c r="Z166" s="68" t="s">
        <v>337</v>
      </c>
      <c r="AA166" s="52"/>
      <c r="AB166" s="52"/>
      <c r="AC166" s="52"/>
      <c r="AD166" s="52"/>
    </row>
    <row r="167" spans="1:30" ht="60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>
        <v>1</v>
      </c>
      <c r="P167" s="52">
        <v>2</v>
      </c>
      <c r="Q167" s="52">
        <v>5</v>
      </c>
      <c r="R167" s="52">
        <v>0</v>
      </c>
      <c r="S167" s="52">
        <v>2</v>
      </c>
      <c r="T167" s="52">
        <v>0</v>
      </c>
      <c r="U167" s="52">
        <v>0</v>
      </c>
      <c r="V167" s="52">
        <v>0</v>
      </c>
      <c r="W167" s="52">
        <v>0</v>
      </c>
      <c r="X167" s="52">
        <v>3</v>
      </c>
      <c r="Y167" s="71" t="s">
        <v>328</v>
      </c>
      <c r="Z167" s="68" t="s">
        <v>337</v>
      </c>
      <c r="AA167" s="52"/>
      <c r="AB167" s="52"/>
      <c r="AC167" s="52"/>
      <c r="AD167" s="52"/>
    </row>
    <row r="168" spans="1:30" ht="45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>
        <v>1</v>
      </c>
      <c r="P168" s="52">
        <v>2</v>
      </c>
      <c r="Q168" s="52">
        <v>5</v>
      </c>
      <c r="R168" s="52">
        <v>0</v>
      </c>
      <c r="S168" s="52">
        <v>2</v>
      </c>
      <c r="T168" s="52">
        <v>0</v>
      </c>
      <c r="U168" s="52">
        <v>0</v>
      </c>
      <c r="V168" s="52">
        <v>0</v>
      </c>
      <c r="W168" s="52">
        <v>0</v>
      </c>
      <c r="X168" s="52">
        <v>4</v>
      </c>
      <c r="Y168" s="71" t="s">
        <v>329</v>
      </c>
      <c r="Z168" s="68" t="s">
        <v>337</v>
      </c>
      <c r="AA168" s="52"/>
      <c r="AB168" s="52"/>
      <c r="AC168" s="52"/>
      <c r="AD168" s="52"/>
    </row>
    <row r="169" spans="1:30" ht="45" x14ac:dyDescent="0.25">
      <c r="A169" s="52">
        <v>0</v>
      </c>
      <c r="B169" s="52">
        <v>0</v>
      </c>
      <c r="C169" s="52">
        <v>9</v>
      </c>
      <c r="D169" s="52">
        <v>0</v>
      </c>
      <c r="E169" s="52">
        <v>7</v>
      </c>
      <c r="F169" s="52">
        <v>0</v>
      </c>
      <c r="G169" s="52">
        <v>9</v>
      </c>
      <c r="H169" s="52">
        <v>1</v>
      </c>
      <c r="I169" s="52">
        <v>2</v>
      </c>
      <c r="J169" s="52">
        <v>5</v>
      </c>
      <c r="K169" s="52">
        <v>1</v>
      </c>
      <c r="L169" s="52">
        <v>0</v>
      </c>
      <c r="M169" s="52">
        <v>4</v>
      </c>
      <c r="N169" s="52">
        <v>2</v>
      </c>
      <c r="O169" s="52">
        <v>1</v>
      </c>
      <c r="P169" s="52">
        <v>2</v>
      </c>
      <c r="Q169" s="52">
        <v>5</v>
      </c>
      <c r="R169" s="52">
        <v>0</v>
      </c>
      <c r="S169" s="52">
        <v>2</v>
      </c>
      <c r="T169" s="52">
        <v>0</v>
      </c>
      <c r="U169" s="52">
        <v>0</v>
      </c>
      <c r="V169" s="52">
        <v>1</v>
      </c>
      <c r="W169" s="52">
        <v>0</v>
      </c>
      <c r="X169" s="52">
        <v>0</v>
      </c>
      <c r="Y169" s="71" t="s">
        <v>330</v>
      </c>
      <c r="Z169" s="68" t="s">
        <v>339</v>
      </c>
      <c r="AA169" s="52"/>
      <c r="AB169" s="52"/>
      <c r="AC169" s="52"/>
      <c r="AD169" s="52"/>
    </row>
    <row r="170" spans="1:30" ht="45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71" t="s">
        <v>331</v>
      </c>
      <c r="Z170" s="68"/>
      <c r="AA170" s="52"/>
      <c r="AB170" s="52"/>
      <c r="AC170" s="52"/>
      <c r="AD170" s="52"/>
    </row>
    <row r="171" spans="1:30" ht="21.75" customHeigh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>
        <v>1</v>
      </c>
      <c r="P171" s="52">
        <v>2</v>
      </c>
      <c r="Q171" s="52">
        <v>9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79" t="s">
        <v>332</v>
      </c>
      <c r="Z171" s="68"/>
      <c r="AA171" s="52"/>
      <c r="AB171" s="52"/>
      <c r="AC171" s="52"/>
      <c r="AD171" s="52"/>
    </row>
    <row r="172" spans="1:30" ht="35.25" customHeight="1" x14ac:dyDescent="0.25">
      <c r="A172" s="52">
        <v>0</v>
      </c>
      <c r="B172" s="52">
        <v>0</v>
      </c>
      <c r="C172" s="52">
        <v>9</v>
      </c>
      <c r="D172" s="52">
        <v>0</v>
      </c>
      <c r="E172" s="52">
        <v>7</v>
      </c>
      <c r="F172" s="52">
        <v>0</v>
      </c>
      <c r="G172" s="52">
        <v>9</v>
      </c>
      <c r="H172" s="52">
        <v>1</v>
      </c>
      <c r="I172" s="52">
        <v>2</v>
      </c>
      <c r="J172" s="52">
        <v>9</v>
      </c>
      <c r="K172" s="52">
        <v>9</v>
      </c>
      <c r="L172" s="52">
        <v>0</v>
      </c>
      <c r="M172" s="52">
        <v>0</v>
      </c>
      <c r="N172" s="52">
        <v>1</v>
      </c>
      <c r="O172" s="52">
        <v>1</v>
      </c>
      <c r="P172" s="52">
        <v>2</v>
      </c>
      <c r="Q172" s="52">
        <v>9</v>
      </c>
      <c r="R172" s="52">
        <v>0</v>
      </c>
      <c r="S172" s="52">
        <v>1</v>
      </c>
      <c r="T172" s="52">
        <v>0</v>
      </c>
      <c r="U172" s="52">
        <v>0</v>
      </c>
      <c r="V172" s="52">
        <v>1</v>
      </c>
      <c r="W172" s="52">
        <v>0</v>
      </c>
      <c r="X172" s="52">
        <v>0</v>
      </c>
      <c r="Y172" s="71" t="s">
        <v>333</v>
      </c>
      <c r="Z172" s="80" t="s">
        <v>339</v>
      </c>
      <c r="AA172" s="52"/>
      <c r="AB172" s="52"/>
      <c r="AC172" s="52"/>
      <c r="AD172" s="52"/>
    </row>
    <row r="173" spans="1:30" ht="12.75" customHeight="1" x14ac:dyDescent="0.25">
      <c r="A173" s="52">
        <v>0</v>
      </c>
      <c r="B173" s="52">
        <v>0</v>
      </c>
      <c r="C173" s="52">
        <v>9</v>
      </c>
      <c r="D173" s="52">
        <v>0</v>
      </c>
      <c r="E173" s="52">
        <v>7</v>
      </c>
      <c r="F173" s="52">
        <v>0</v>
      </c>
      <c r="G173" s="52">
        <v>9</v>
      </c>
      <c r="H173" s="52">
        <v>1</v>
      </c>
      <c r="I173" s="52">
        <v>2</v>
      </c>
      <c r="J173" s="52">
        <v>9</v>
      </c>
      <c r="K173" s="52">
        <v>9</v>
      </c>
      <c r="L173" s="52">
        <v>0</v>
      </c>
      <c r="M173" s="52">
        <v>0</v>
      </c>
      <c r="N173" s="52">
        <v>3</v>
      </c>
      <c r="O173" s="52">
        <v>1</v>
      </c>
      <c r="P173" s="52">
        <v>2</v>
      </c>
      <c r="Q173" s="52">
        <v>9</v>
      </c>
      <c r="R173" s="52">
        <v>0</v>
      </c>
      <c r="S173" s="52">
        <v>1</v>
      </c>
      <c r="T173" s="52">
        <v>0</v>
      </c>
      <c r="U173" s="52">
        <v>0</v>
      </c>
      <c r="V173" s="52">
        <v>2</v>
      </c>
      <c r="W173" s="52">
        <v>0</v>
      </c>
      <c r="X173" s="52">
        <v>0</v>
      </c>
      <c r="Y173" s="71" t="s">
        <v>334</v>
      </c>
      <c r="Z173" s="68" t="s">
        <v>339</v>
      </c>
      <c r="AA173" s="52"/>
      <c r="AB173" s="52"/>
      <c r="AC173" s="52"/>
      <c r="AD173" s="52"/>
    </row>
    <row r="174" spans="1:30" ht="30" x14ac:dyDescent="0.25">
      <c r="A174" s="52">
        <v>0</v>
      </c>
      <c r="B174" s="52">
        <v>0</v>
      </c>
      <c r="C174" s="52">
        <v>9</v>
      </c>
      <c r="D174" s="52">
        <v>0</v>
      </c>
      <c r="E174" s="52">
        <v>7</v>
      </c>
      <c r="F174" s="52">
        <v>0</v>
      </c>
      <c r="G174" s="52">
        <v>5</v>
      </c>
      <c r="H174" s="52">
        <v>1</v>
      </c>
      <c r="I174" s="52">
        <v>2</v>
      </c>
      <c r="J174" s="52">
        <v>9</v>
      </c>
      <c r="K174" s="52">
        <v>9</v>
      </c>
      <c r="L174" s="52">
        <v>0</v>
      </c>
      <c r="M174" s="52">
        <v>0</v>
      </c>
      <c r="N174" s="52">
        <v>4</v>
      </c>
      <c r="O174" s="52">
        <v>1</v>
      </c>
      <c r="P174" s="52">
        <v>2</v>
      </c>
      <c r="Q174" s="52">
        <v>9</v>
      </c>
      <c r="R174" s="52">
        <v>0</v>
      </c>
      <c r="S174" s="52">
        <v>1</v>
      </c>
      <c r="T174" s="52">
        <v>0</v>
      </c>
      <c r="U174" s="52">
        <v>0</v>
      </c>
      <c r="V174" s="52">
        <v>3</v>
      </c>
      <c r="W174" s="52">
        <v>0</v>
      </c>
      <c r="X174" s="52">
        <v>0</v>
      </c>
      <c r="Y174" s="71" t="s">
        <v>335</v>
      </c>
      <c r="Z174" s="68" t="s">
        <v>339</v>
      </c>
      <c r="AA174" s="52"/>
      <c r="AB174" s="52"/>
      <c r="AC174" s="52"/>
      <c r="AD174" s="52"/>
    </row>
    <row r="175" spans="1:30" x14ac:dyDescent="0.25">
      <c r="A175" s="50">
        <v>0</v>
      </c>
      <c r="B175" s="50">
        <v>0</v>
      </c>
      <c r="C175" s="50">
        <v>5</v>
      </c>
      <c r="D175" s="50">
        <v>0</v>
      </c>
      <c r="E175" s="50">
        <v>1</v>
      </c>
      <c r="F175" s="50">
        <v>0</v>
      </c>
      <c r="G175" s="50">
        <v>4</v>
      </c>
      <c r="H175" s="50">
        <v>1</v>
      </c>
      <c r="I175" s="50">
        <v>2</v>
      </c>
      <c r="J175" s="50">
        <v>9</v>
      </c>
      <c r="K175" s="50">
        <v>7</v>
      </c>
      <c r="L175" s="50">
        <v>5</v>
      </c>
      <c r="M175" s="50">
        <v>0</v>
      </c>
      <c r="N175" s="50">
        <v>2</v>
      </c>
      <c r="O175" s="50">
        <v>1</v>
      </c>
      <c r="P175" s="50">
        <v>2</v>
      </c>
      <c r="Q175" s="50">
        <v>9</v>
      </c>
      <c r="R175" s="50">
        <v>0</v>
      </c>
      <c r="S175" s="50">
        <v>1</v>
      </c>
      <c r="T175" s="50">
        <v>0</v>
      </c>
      <c r="U175" s="50">
        <v>0</v>
      </c>
      <c r="V175" s="50">
        <v>4</v>
      </c>
      <c r="W175" s="50">
        <v>0</v>
      </c>
      <c r="X175" s="50">
        <v>0</v>
      </c>
      <c r="Y175" s="81" t="s">
        <v>389</v>
      </c>
      <c r="Z175" s="68" t="s">
        <v>339</v>
      </c>
      <c r="AA175" s="50"/>
      <c r="AB175" s="50"/>
      <c r="AC175" s="50"/>
      <c r="AD175" s="50"/>
    </row>
    <row r="176" spans="1:30" x14ac:dyDescent="0.25">
      <c r="A176" s="50">
        <v>0</v>
      </c>
      <c r="B176" s="50">
        <v>0</v>
      </c>
      <c r="C176" s="50">
        <v>5</v>
      </c>
      <c r="D176" s="50">
        <v>0</v>
      </c>
      <c r="E176" s="50">
        <v>7</v>
      </c>
      <c r="F176" s="50">
        <v>0</v>
      </c>
      <c r="G176" s="50">
        <v>9</v>
      </c>
      <c r="H176" s="50">
        <v>1</v>
      </c>
      <c r="I176" s="50">
        <v>2</v>
      </c>
      <c r="J176" s="50">
        <v>9</v>
      </c>
      <c r="K176" s="50">
        <v>9</v>
      </c>
      <c r="L176" s="50">
        <v>0</v>
      </c>
      <c r="M176" s="50">
        <v>0</v>
      </c>
      <c r="N176" s="50">
        <v>5</v>
      </c>
      <c r="O176" s="50">
        <v>1</v>
      </c>
      <c r="P176" s="50">
        <v>2</v>
      </c>
      <c r="Q176" s="50">
        <v>9</v>
      </c>
      <c r="R176" s="50">
        <v>0</v>
      </c>
      <c r="S176" s="50">
        <v>1</v>
      </c>
      <c r="T176" s="50">
        <v>0</v>
      </c>
      <c r="U176" s="50">
        <v>0</v>
      </c>
      <c r="V176" s="50">
        <v>5</v>
      </c>
      <c r="W176" s="50">
        <v>0</v>
      </c>
      <c r="X176" s="50">
        <v>0</v>
      </c>
      <c r="Y176" s="81" t="s">
        <v>390</v>
      </c>
      <c r="Z176" s="68" t="s">
        <v>339</v>
      </c>
      <c r="AA176" s="50"/>
      <c r="AB176" s="50"/>
      <c r="AC176" s="50"/>
      <c r="AD176" s="50"/>
    </row>
    <row r="177" spans="1:30" x14ac:dyDescent="0.25">
      <c r="AC177" s="9"/>
      <c r="AD177" s="9"/>
    </row>
    <row r="178" spans="1:30" x14ac:dyDescent="0.25">
      <c r="AC178" s="9"/>
      <c r="AD178" s="9"/>
    </row>
    <row r="179" spans="1:3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63" t="s">
        <v>236</v>
      </c>
      <c r="V179" s="63"/>
      <c r="W179" s="63"/>
      <c r="X179" s="63"/>
      <c r="Y179" s="63"/>
      <c r="Z179" s="9"/>
      <c r="AA179" s="9"/>
      <c r="AB179" s="9"/>
      <c r="AC179" s="9"/>
      <c r="AD179" s="9"/>
    </row>
    <row r="180" spans="1:3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64" t="s">
        <v>237</v>
      </c>
      <c r="V180" s="64"/>
      <c r="W180" s="64"/>
      <c r="X180" s="64"/>
      <c r="Y180" s="64"/>
      <c r="Z180" t="s">
        <v>238</v>
      </c>
      <c r="AB180" s="9"/>
    </row>
    <row r="181" spans="1:3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64" t="s">
        <v>239</v>
      </c>
      <c r="V181" s="64"/>
      <c r="W181" s="64"/>
      <c r="X181" s="64"/>
      <c r="Y181" s="64"/>
      <c r="Z181" t="s">
        <v>238</v>
      </c>
      <c r="AB181" s="9"/>
    </row>
    <row r="182" spans="1:30" x14ac:dyDescent="0.25">
      <c r="U182" s="64" t="s">
        <v>240</v>
      </c>
      <c r="V182" s="64"/>
      <c r="W182" s="64"/>
      <c r="X182" s="64"/>
      <c r="Y182" s="64"/>
      <c r="Z182" t="s">
        <v>238</v>
      </c>
    </row>
    <row r="184" spans="1:30" x14ac:dyDescent="0.25">
      <c r="G184" s="65" t="s">
        <v>244</v>
      </c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Y184" t="s">
        <v>243</v>
      </c>
      <c r="Z184" t="s">
        <v>391</v>
      </c>
    </row>
    <row r="185" spans="1:30" ht="12.75" customHeight="1" x14ac:dyDescent="0.25">
      <c r="A185" s="303" t="s">
        <v>245</v>
      </c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65"/>
      <c r="R185" s="65"/>
      <c r="S185" s="65"/>
      <c r="T185" s="65"/>
      <c r="U185" s="65"/>
      <c r="V185" s="65"/>
      <c r="W185" s="65"/>
      <c r="Y185" s="64" t="s">
        <v>241</v>
      </c>
      <c r="Z185" s="303" t="s">
        <v>242</v>
      </c>
      <c r="AA185" s="303"/>
    </row>
  </sheetData>
  <mergeCells count="28">
    <mergeCell ref="O13:X16"/>
    <mergeCell ref="C5:AD5"/>
    <mergeCell ref="C12:AD12"/>
    <mergeCell ref="O11:AD11"/>
    <mergeCell ref="AC1:AD1"/>
    <mergeCell ref="C6:AD6"/>
    <mergeCell ref="C7:AD7"/>
    <mergeCell ref="C9:AD9"/>
    <mergeCell ref="AC2:AD2"/>
    <mergeCell ref="C4:AD4"/>
    <mergeCell ref="C3:AD3"/>
    <mergeCell ref="C8:AD8"/>
    <mergeCell ref="Z185:AA185"/>
    <mergeCell ref="A185:P185"/>
    <mergeCell ref="D14:E16"/>
    <mergeCell ref="C10:AD10"/>
    <mergeCell ref="AD14:AD16"/>
    <mergeCell ref="Y13:Y16"/>
    <mergeCell ref="C11:N11"/>
    <mergeCell ref="A13:N13"/>
    <mergeCell ref="AA13:AD13"/>
    <mergeCell ref="Z13:Z16"/>
    <mergeCell ref="AB14:AB16"/>
    <mergeCell ref="AA14:AA16"/>
    <mergeCell ref="AC14:AC16"/>
    <mergeCell ref="F14:G16"/>
    <mergeCell ref="H14:N16"/>
    <mergeCell ref="A14:C16"/>
  </mergeCells>
  <phoneticPr fontId="18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45" firstPageNumber="44" fitToHeight="3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28"/>
  <sheetViews>
    <sheetView tabSelected="1" view="pageBreakPreview" topLeftCell="C18" zoomScaleNormal="100" zoomScaleSheetLayoutView="100" workbookViewId="0">
      <pane ySplit="5" topLeftCell="A258" activePane="bottomLeft" state="frozen"/>
      <selection activeCell="E18" sqref="E18"/>
      <selection pane="bottomLeft" activeCell="AI261" sqref="AI261"/>
    </sheetView>
  </sheetViews>
  <sheetFormatPr defaultRowHeight="15" x14ac:dyDescent="0.25"/>
  <cols>
    <col min="1" max="1" width="2" customWidth="1"/>
    <col min="2" max="2" width="3.7109375" customWidth="1"/>
    <col min="3" max="3" width="3.28515625" customWidth="1"/>
    <col min="4" max="4" width="2.7109375" style="5" customWidth="1"/>
    <col min="5" max="6" width="3.28515625" style="5" customWidth="1"/>
    <col min="7" max="8" width="3" style="5" customWidth="1"/>
    <col min="9" max="9" width="3.140625" style="5" customWidth="1"/>
    <col min="10" max="10" width="3" customWidth="1"/>
    <col min="11" max="11" width="2.7109375" customWidth="1"/>
    <col min="12" max="12" width="3.140625" customWidth="1"/>
    <col min="13" max="13" width="3" customWidth="1"/>
    <col min="14" max="14" width="3.42578125" customWidth="1"/>
    <col min="15" max="15" width="3.5703125" customWidth="1"/>
    <col min="16" max="17" width="2.7109375" customWidth="1"/>
    <col min="18" max="18" width="3" style="36" customWidth="1"/>
    <col min="19" max="20" width="2.7109375" style="36" customWidth="1"/>
    <col min="21" max="22" width="2.85546875" style="36" customWidth="1"/>
    <col min="23" max="23" width="3.7109375" style="36" customWidth="1"/>
    <col min="24" max="25" width="2.85546875" style="36" customWidth="1"/>
    <col min="26" max="27" width="3" style="36" customWidth="1"/>
    <col min="28" max="28" width="3.28515625" style="36" customWidth="1"/>
    <col min="29" max="29" width="72.28515625" customWidth="1"/>
    <col min="30" max="30" width="7.7109375" customWidth="1"/>
    <col min="31" max="31" width="14" customWidth="1"/>
    <col min="32" max="32" width="13.85546875" customWidth="1"/>
    <col min="33" max="33" width="13.7109375" customWidth="1"/>
    <col min="34" max="36" width="13.5703125" customWidth="1"/>
    <col min="37" max="37" width="15" style="128" customWidth="1"/>
    <col min="38" max="38" width="10.5703125" customWidth="1"/>
    <col min="39" max="86" width="9.140625" style="1" customWidth="1"/>
  </cols>
  <sheetData>
    <row r="1" spans="1:86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10"/>
      <c r="AD1" s="10"/>
      <c r="AE1" s="10"/>
      <c r="AF1" s="10"/>
      <c r="AK1" s="314"/>
      <c r="AL1" s="314"/>
      <c r="AM1" s="13"/>
      <c r="AN1" s="2"/>
      <c r="AO1" s="2"/>
      <c r="AP1" s="2"/>
      <c r="AQ1" s="2"/>
    </row>
    <row r="2" spans="1:86" ht="76.5" customHeight="1" x14ac:dyDescent="0.3">
      <c r="B2" s="8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10"/>
      <c r="AD2" s="10"/>
      <c r="AE2" s="10"/>
      <c r="AF2" s="10"/>
      <c r="AG2" s="314" t="s">
        <v>175</v>
      </c>
      <c r="AH2" s="314"/>
      <c r="AI2" s="31"/>
      <c r="AJ2" s="31"/>
      <c r="AK2" s="317"/>
      <c r="AL2" s="317"/>
      <c r="AM2" s="13"/>
      <c r="AN2" s="2"/>
      <c r="AO2" s="2"/>
      <c r="AP2" s="2"/>
      <c r="AQ2" s="2"/>
    </row>
    <row r="3" spans="1:86" ht="18.75" x14ac:dyDescent="0.3"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10"/>
      <c r="AD3" s="10"/>
      <c r="AE3" s="10"/>
      <c r="AF3" s="10"/>
      <c r="AG3" s="10"/>
      <c r="AH3" s="10"/>
      <c r="AI3" s="10"/>
      <c r="AJ3" s="10"/>
      <c r="AK3" s="115"/>
      <c r="AL3" s="31"/>
      <c r="AM3" s="13"/>
      <c r="AN3" s="2"/>
      <c r="AO3" s="2"/>
      <c r="AP3" s="2"/>
      <c r="AQ3" s="2"/>
    </row>
    <row r="4" spans="1:86" ht="18.75" x14ac:dyDescent="0.25">
      <c r="B4" s="8"/>
      <c r="C4" s="8"/>
      <c r="D4" s="11"/>
      <c r="E4" s="11"/>
      <c r="F4" s="11"/>
      <c r="G4" s="11"/>
      <c r="H4" s="11"/>
      <c r="I4" s="11"/>
      <c r="J4" s="10"/>
      <c r="K4" s="10"/>
      <c r="L4" s="10"/>
      <c r="M4" s="10"/>
      <c r="N4" s="10"/>
      <c r="O4" s="10"/>
      <c r="P4" s="10"/>
      <c r="Q4" s="10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10"/>
      <c r="AD4" s="10"/>
      <c r="AE4" s="10"/>
      <c r="AF4" s="10"/>
      <c r="AG4" s="10"/>
      <c r="AH4" s="10"/>
      <c r="AI4" s="10"/>
      <c r="AJ4" s="10"/>
      <c r="AK4" s="317"/>
      <c r="AL4" s="317"/>
      <c r="AM4" s="14"/>
      <c r="AN4" s="4"/>
      <c r="AO4" s="4"/>
      <c r="AP4" s="4"/>
      <c r="AQ4" s="4"/>
    </row>
    <row r="5" spans="1:86" ht="18.75" x14ac:dyDescent="0.25">
      <c r="B5" s="8"/>
      <c r="C5" s="8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2"/>
      <c r="P5" s="12"/>
      <c r="Q5" s="1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12"/>
      <c r="AD5" s="11"/>
      <c r="AE5" s="11"/>
      <c r="AF5" s="10"/>
      <c r="AG5" s="10"/>
      <c r="AH5" s="10"/>
      <c r="AI5" s="10"/>
      <c r="AJ5" s="10"/>
      <c r="AK5" s="116"/>
      <c r="AL5" s="10"/>
      <c r="AM5" s="10"/>
    </row>
    <row r="6" spans="1:86" s="3" customFormat="1" ht="18.75" x14ac:dyDescent="0.3">
      <c r="B6" s="7"/>
      <c r="C6" s="7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17"/>
      <c r="AN6" s="18"/>
      <c r="AO6" s="18"/>
      <c r="AP6" s="18"/>
      <c r="AQ6" s="19"/>
      <c r="AR6" s="19"/>
    </row>
    <row r="7" spans="1:86" s="3" customFormat="1" ht="18.75" x14ac:dyDescent="0.3">
      <c r="B7" s="7"/>
      <c r="C7" s="7"/>
      <c r="D7" s="355" t="s">
        <v>248</v>
      </c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17"/>
      <c r="AN7" s="18"/>
      <c r="AO7" s="18"/>
      <c r="AP7" s="18"/>
      <c r="AQ7" s="19"/>
      <c r="AR7" s="19"/>
    </row>
    <row r="8" spans="1:86" s="3" customFormat="1" ht="15.75" x14ac:dyDescent="0.25">
      <c r="A8" s="32"/>
      <c r="B8" s="11"/>
      <c r="C8" s="11"/>
      <c r="D8" s="352" t="s">
        <v>474</v>
      </c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20"/>
      <c r="AN8" s="21"/>
      <c r="AO8" s="21"/>
      <c r="AP8" s="21"/>
      <c r="AQ8" s="22"/>
      <c r="AR8" s="22"/>
    </row>
    <row r="9" spans="1:86" s="3" customFormat="1" ht="18.75" x14ac:dyDescent="0.3">
      <c r="A9" s="32"/>
      <c r="B9" s="11"/>
      <c r="C9" s="11"/>
      <c r="D9" s="354" t="s">
        <v>163</v>
      </c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17"/>
      <c r="AN9" s="18"/>
      <c r="AO9" s="18"/>
      <c r="AP9" s="18"/>
      <c r="AQ9" s="22"/>
      <c r="AR9" s="22"/>
    </row>
    <row r="10" spans="1:86" s="3" customFormat="1" ht="18.75" x14ac:dyDescent="0.3">
      <c r="A10" s="32"/>
      <c r="B10" s="11"/>
      <c r="C10" s="11"/>
      <c r="D10" s="345" t="s">
        <v>409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17"/>
      <c r="AN10" s="18"/>
      <c r="AO10" s="18"/>
      <c r="AP10" s="18"/>
      <c r="AQ10" s="22"/>
      <c r="AR10" s="22"/>
    </row>
    <row r="11" spans="1:86" s="3" customFormat="1" ht="15.75" x14ac:dyDescent="0.25">
      <c r="A11" s="32"/>
      <c r="B11" s="11"/>
      <c r="C11" s="11"/>
      <c r="D11" s="352" t="s">
        <v>222</v>
      </c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23"/>
      <c r="AN11" s="21"/>
      <c r="AO11" s="21"/>
      <c r="AP11" s="21"/>
      <c r="AQ11" s="22"/>
      <c r="AR11" s="22"/>
    </row>
    <row r="12" spans="1:86" s="9" customFormat="1" ht="19.5" x14ac:dyDescent="0.35">
      <c r="A12" s="29"/>
      <c r="B12" s="11"/>
      <c r="C12" s="11"/>
      <c r="D12" s="11"/>
      <c r="E12" s="11"/>
      <c r="F12" s="11"/>
      <c r="G12" s="11"/>
      <c r="H12" s="11"/>
      <c r="I12" s="11"/>
      <c r="J12" s="24" t="s">
        <v>142</v>
      </c>
      <c r="K12" s="24"/>
      <c r="L12" s="24"/>
      <c r="M12" s="24"/>
      <c r="N12" s="24"/>
      <c r="O12" s="24"/>
      <c r="P12" s="24"/>
      <c r="Q12" s="24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24"/>
      <c r="AD12" s="24"/>
      <c r="AE12" s="24"/>
      <c r="AF12" s="25"/>
      <c r="AG12" s="26"/>
      <c r="AH12" s="26"/>
      <c r="AI12" s="26"/>
      <c r="AJ12" s="26"/>
      <c r="AK12" s="117"/>
      <c r="AL12" s="27"/>
      <c r="AM12" s="27"/>
      <c r="AN12" s="19"/>
      <c r="AO12" s="19"/>
      <c r="AP12" s="19"/>
      <c r="AQ12" s="19"/>
      <c r="AR12" s="19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 s="9" customFormat="1" ht="15.75" customHeight="1" x14ac:dyDescent="0.25">
      <c r="A13" s="29"/>
      <c r="B13" s="11"/>
      <c r="C13" s="11"/>
      <c r="D13" s="11"/>
      <c r="E13" s="11"/>
      <c r="F13" s="11"/>
      <c r="G13" s="11"/>
      <c r="H13" s="11"/>
      <c r="I13" s="11"/>
      <c r="J13" s="308" t="s">
        <v>204</v>
      </c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15"/>
      <c r="AN13" s="6"/>
      <c r="AO13" s="6"/>
      <c r="AP13" s="6"/>
      <c r="AQ13" s="6"/>
      <c r="AR13" s="6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</row>
    <row r="14" spans="1:86" ht="15.75" customHeight="1" x14ac:dyDescent="0.25">
      <c r="A14" s="28"/>
      <c r="B14" s="10"/>
      <c r="C14" s="10"/>
      <c r="D14" s="10"/>
      <c r="E14" s="10"/>
      <c r="F14" s="10"/>
      <c r="G14" s="10"/>
      <c r="H14" s="10"/>
      <c r="I14" s="10"/>
      <c r="J14" s="308" t="s">
        <v>203</v>
      </c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15"/>
      <c r="AN14" s="6"/>
      <c r="AO14" s="6"/>
      <c r="AP14" s="6"/>
      <c r="AQ14" s="6"/>
      <c r="AR14" s="6"/>
    </row>
    <row r="15" spans="1:86" ht="15.75" customHeight="1" x14ac:dyDescent="0.25">
      <c r="A15" s="28"/>
      <c r="B15" s="10"/>
      <c r="C15" s="10"/>
      <c r="D15" s="10"/>
      <c r="E15" s="10"/>
      <c r="F15" s="10"/>
      <c r="G15" s="10"/>
      <c r="H15" s="10"/>
      <c r="I15" s="10"/>
      <c r="J15" s="308" t="s">
        <v>202</v>
      </c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151"/>
      <c r="AE15" s="151"/>
      <c r="AF15" s="151"/>
      <c r="AG15" s="151"/>
      <c r="AH15" s="151"/>
      <c r="AI15" s="151"/>
      <c r="AJ15" s="151"/>
      <c r="AK15" s="151"/>
      <c r="AL15" s="151"/>
      <c r="AM15" s="15"/>
      <c r="AN15" s="6"/>
      <c r="AO15" s="6"/>
      <c r="AP15" s="6"/>
      <c r="AQ15" s="6"/>
      <c r="AR15" s="6"/>
    </row>
    <row r="16" spans="1:86" ht="15.75" customHeight="1" x14ac:dyDescent="0.25">
      <c r="A16" s="28"/>
      <c r="B16" s="10"/>
      <c r="C16" s="10"/>
      <c r="D16" s="10"/>
      <c r="E16" s="10"/>
      <c r="F16" s="10"/>
      <c r="G16" s="10"/>
      <c r="H16" s="10"/>
      <c r="I16" s="10"/>
      <c r="J16" s="308" t="s">
        <v>201</v>
      </c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151"/>
      <c r="AE16" s="151"/>
      <c r="AF16" s="151"/>
      <c r="AG16" s="151"/>
      <c r="AH16" s="151"/>
      <c r="AI16" s="151"/>
      <c r="AJ16" s="151"/>
      <c r="AK16" s="151"/>
      <c r="AL16" s="151"/>
      <c r="AM16" s="15"/>
      <c r="AN16" s="6"/>
      <c r="AO16" s="6"/>
      <c r="AP16" s="6"/>
      <c r="AQ16" s="6"/>
      <c r="AR16" s="6"/>
    </row>
    <row r="17" spans="1:44" ht="33.75" customHeight="1" x14ac:dyDescent="0.25">
      <c r="A17" s="28"/>
      <c r="B17" s="10"/>
      <c r="C17" s="10"/>
      <c r="D17" s="10"/>
      <c r="E17" s="10"/>
      <c r="F17" s="10"/>
      <c r="G17" s="10"/>
      <c r="H17" s="10"/>
      <c r="I17" s="10"/>
      <c r="J17" s="313" t="s">
        <v>205</v>
      </c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16"/>
      <c r="AE17" s="16"/>
      <c r="AF17" s="15"/>
      <c r="AG17" s="15"/>
      <c r="AH17" s="15"/>
      <c r="AI17" s="15"/>
      <c r="AJ17" s="15"/>
      <c r="AK17" s="118"/>
      <c r="AL17" s="15"/>
      <c r="AM17" s="15"/>
      <c r="AN17" s="6"/>
      <c r="AO17" s="6"/>
      <c r="AP17" s="6"/>
      <c r="AQ17" s="6"/>
      <c r="AR17" s="6"/>
    </row>
    <row r="18" spans="1:44" s="37" customFormat="1" ht="15" customHeight="1" x14ac:dyDescent="0.25">
      <c r="A18" s="10"/>
      <c r="B18" s="356" t="s">
        <v>143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07"/>
      <c r="S18" s="330" t="s">
        <v>146</v>
      </c>
      <c r="T18" s="331"/>
      <c r="U18" s="331"/>
      <c r="V18" s="331"/>
      <c r="W18" s="331"/>
      <c r="X18" s="331"/>
      <c r="Y18" s="331"/>
      <c r="Z18" s="331"/>
      <c r="AA18" s="331"/>
      <c r="AB18" s="332"/>
      <c r="AC18" s="309" t="s">
        <v>147</v>
      </c>
      <c r="AD18" s="304" t="s">
        <v>139</v>
      </c>
      <c r="AE18" s="330" t="s">
        <v>148</v>
      </c>
      <c r="AF18" s="331"/>
      <c r="AG18" s="331"/>
      <c r="AH18" s="331"/>
      <c r="AI18" s="331"/>
      <c r="AJ18" s="332"/>
      <c r="AK18" s="306" t="s">
        <v>144</v>
      </c>
      <c r="AL18" s="306"/>
      <c r="AM18" s="10"/>
    </row>
    <row r="19" spans="1:44" s="37" customFormat="1" ht="15" customHeight="1" x14ac:dyDescent="0.25">
      <c r="A19" s="10"/>
      <c r="B19" s="330" t="s">
        <v>150</v>
      </c>
      <c r="C19" s="331"/>
      <c r="D19" s="332"/>
      <c r="E19" s="330" t="s">
        <v>151</v>
      </c>
      <c r="F19" s="332"/>
      <c r="G19" s="330" t="s">
        <v>152</v>
      </c>
      <c r="H19" s="332"/>
      <c r="I19" s="330" t="s">
        <v>192</v>
      </c>
      <c r="J19" s="331"/>
      <c r="K19" s="331"/>
      <c r="L19" s="331"/>
      <c r="M19" s="331"/>
      <c r="N19" s="331"/>
      <c r="O19" s="331"/>
      <c r="P19" s="331"/>
      <c r="Q19" s="331"/>
      <c r="R19" s="332"/>
      <c r="S19" s="333"/>
      <c r="T19" s="334"/>
      <c r="U19" s="334"/>
      <c r="V19" s="334"/>
      <c r="W19" s="334"/>
      <c r="X19" s="334"/>
      <c r="Y19" s="334"/>
      <c r="Z19" s="334"/>
      <c r="AA19" s="334"/>
      <c r="AB19" s="335"/>
      <c r="AC19" s="310"/>
      <c r="AD19" s="304"/>
      <c r="AE19" s="336"/>
      <c r="AF19" s="337"/>
      <c r="AG19" s="337"/>
      <c r="AH19" s="337"/>
      <c r="AI19" s="337"/>
      <c r="AJ19" s="338"/>
      <c r="AK19" s="306"/>
      <c r="AL19" s="306"/>
      <c r="AM19" s="10"/>
    </row>
    <row r="20" spans="1:44" s="37" customFormat="1" ht="25.5" x14ac:dyDescent="0.25">
      <c r="A20" s="10"/>
      <c r="B20" s="333"/>
      <c r="C20" s="334"/>
      <c r="D20" s="335"/>
      <c r="E20" s="333"/>
      <c r="F20" s="335"/>
      <c r="G20" s="333"/>
      <c r="H20" s="335"/>
      <c r="I20" s="336"/>
      <c r="J20" s="337"/>
      <c r="K20" s="337"/>
      <c r="L20" s="337"/>
      <c r="M20" s="337"/>
      <c r="N20" s="337"/>
      <c r="O20" s="337"/>
      <c r="P20" s="337"/>
      <c r="Q20" s="337"/>
      <c r="R20" s="338"/>
      <c r="S20" s="336"/>
      <c r="T20" s="337"/>
      <c r="U20" s="337"/>
      <c r="V20" s="337"/>
      <c r="W20" s="337"/>
      <c r="X20" s="337"/>
      <c r="Y20" s="337"/>
      <c r="Z20" s="337"/>
      <c r="AA20" s="337"/>
      <c r="AB20" s="338"/>
      <c r="AC20" s="310"/>
      <c r="AD20" s="304"/>
      <c r="AE20" s="44" t="s">
        <v>410</v>
      </c>
      <c r="AF20" s="44" t="s">
        <v>246</v>
      </c>
      <c r="AG20" s="44" t="s">
        <v>247</v>
      </c>
      <c r="AH20" s="44" t="s">
        <v>405</v>
      </c>
      <c r="AI20" s="44">
        <v>2018</v>
      </c>
      <c r="AJ20" s="44">
        <v>2019</v>
      </c>
      <c r="AK20" s="119" t="s">
        <v>140</v>
      </c>
      <c r="AL20" s="53" t="s">
        <v>141</v>
      </c>
      <c r="AM20" s="10"/>
    </row>
    <row r="21" spans="1:44" s="37" customFormat="1" ht="78" customHeight="1" x14ac:dyDescent="0.25">
      <c r="A21" s="10"/>
      <c r="B21" s="336"/>
      <c r="C21" s="337"/>
      <c r="D21" s="338"/>
      <c r="E21" s="336"/>
      <c r="F21" s="338"/>
      <c r="G21" s="336"/>
      <c r="H21" s="338"/>
      <c r="I21" s="339" t="s">
        <v>193</v>
      </c>
      <c r="J21" s="341"/>
      <c r="K21" s="152" t="s">
        <v>194</v>
      </c>
      <c r="L21" s="339" t="s">
        <v>195</v>
      </c>
      <c r="M21" s="341"/>
      <c r="N21" s="339" t="s">
        <v>196</v>
      </c>
      <c r="O21" s="340"/>
      <c r="P21" s="340"/>
      <c r="Q21" s="340"/>
      <c r="R21" s="341"/>
      <c r="S21" s="339" t="s">
        <v>193</v>
      </c>
      <c r="T21" s="341"/>
      <c r="U21" s="152" t="s">
        <v>194</v>
      </c>
      <c r="V21" s="152" t="s">
        <v>197</v>
      </c>
      <c r="W21" s="152" t="s">
        <v>198</v>
      </c>
      <c r="X21" s="339" t="s">
        <v>199</v>
      </c>
      <c r="Y21" s="340"/>
      <c r="Z21" s="341"/>
      <c r="AA21" s="339" t="s">
        <v>200</v>
      </c>
      <c r="AB21" s="341"/>
      <c r="AC21" s="311"/>
      <c r="AD21" s="44"/>
      <c r="AE21" s="44"/>
      <c r="AF21" s="44"/>
      <c r="AG21" s="44"/>
      <c r="AH21" s="44"/>
      <c r="AI21" s="44"/>
      <c r="AJ21" s="44"/>
      <c r="AK21" s="119"/>
      <c r="AL21" s="53"/>
      <c r="AM21" s="10"/>
    </row>
    <row r="22" spans="1:44" s="37" customFormat="1" ht="15.75" customHeight="1" x14ac:dyDescent="0.25">
      <c r="A22" s="10"/>
      <c r="B22" s="44">
        <v>1</v>
      </c>
      <c r="C22" s="44">
        <v>2</v>
      </c>
      <c r="D22" s="44">
        <v>3</v>
      </c>
      <c r="E22" s="44">
        <v>4</v>
      </c>
      <c r="F22" s="44">
        <v>5</v>
      </c>
      <c r="G22" s="44">
        <v>6</v>
      </c>
      <c r="H22" s="44">
        <v>7</v>
      </c>
      <c r="I22" s="44">
        <v>8</v>
      </c>
      <c r="J22" s="44">
        <v>9</v>
      </c>
      <c r="K22" s="44">
        <v>10</v>
      </c>
      <c r="L22" s="44">
        <v>11</v>
      </c>
      <c r="M22" s="44">
        <v>12</v>
      </c>
      <c r="N22" s="44">
        <v>13</v>
      </c>
      <c r="O22" s="44">
        <v>14</v>
      </c>
      <c r="P22" s="44">
        <v>15</v>
      </c>
      <c r="Q22" s="44">
        <v>16</v>
      </c>
      <c r="R22" s="44">
        <v>17</v>
      </c>
      <c r="S22" s="44">
        <v>18</v>
      </c>
      <c r="T22" s="44">
        <v>19</v>
      </c>
      <c r="U22" s="44">
        <v>20</v>
      </c>
      <c r="V22" s="44">
        <v>21</v>
      </c>
      <c r="W22" s="44">
        <v>22</v>
      </c>
      <c r="X22" s="44">
        <v>23</v>
      </c>
      <c r="Y22" s="44">
        <v>24</v>
      </c>
      <c r="Z22" s="44">
        <v>25</v>
      </c>
      <c r="AA22" s="44">
        <v>26</v>
      </c>
      <c r="AB22" s="44">
        <v>27</v>
      </c>
      <c r="AC22" s="44">
        <v>28</v>
      </c>
      <c r="AD22" s="44">
        <v>29</v>
      </c>
      <c r="AE22" s="44">
        <v>30</v>
      </c>
      <c r="AF22" s="44">
        <v>31</v>
      </c>
      <c r="AG22" s="44">
        <v>32</v>
      </c>
      <c r="AH22" s="44">
        <v>33</v>
      </c>
      <c r="AI22" s="44">
        <v>34</v>
      </c>
      <c r="AJ22" s="44">
        <v>35</v>
      </c>
      <c r="AK22" s="120">
        <v>36</v>
      </c>
      <c r="AL22" s="44">
        <v>36</v>
      </c>
      <c r="AM22" s="10"/>
    </row>
    <row r="23" spans="1:44" s="37" customFormat="1" ht="21" customHeight="1" x14ac:dyDescent="0.25">
      <c r="A23" s="10"/>
      <c r="B23" s="43"/>
      <c r="C23" s="43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0"/>
      <c r="Q23" s="40"/>
      <c r="R23" s="40"/>
      <c r="S23" s="40">
        <v>1</v>
      </c>
      <c r="T23" s="40">
        <v>2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144" t="s">
        <v>145</v>
      </c>
      <c r="AD23" s="145" t="s">
        <v>336</v>
      </c>
      <c r="AE23" s="146">
        <f>AE33+AE168+AE222+AE260+AE320+AE374</f>
        <v>300584377.71999997</v>
      </c>
      <c r="AF23" s="146">
        <f>AF33+AF168+AF222+AF260+AF320+AF374</f>
        <v>289917963.44000006</v>
      </c>
      <c r="AG23" s="146">
        <f>AG33+AG168+AG222+AG260+AG320+AG374+AG338</f>
        <v>261072329.59</v>
      </c>
      <c r="AH23" s="146">
        <f>AH33+AH168+AH222+AH260+AH320+AH374</f>
        <v>264642700.96999997</v>
      </c>
      <c r="AI23" s="146">
        <f>AI33+AI168+AI222+AI260+AI320+AI374</f>
        <v>266727660.78</v>
      </c>
      <c r="AJ23" s="146">
        <f>AJ33+AJ168+AJ222+AJ260+AJ320+AJ374</f>
        <v>234734541.26999998</v>
      </c>
      <c r="AK23" s="146">
        <f>AK33+AK168+AK222+AK260+AK320+AK374+AK338</f>
        <v>1616899822.5699999</v>
      </c>
      <c r="AL23" s="147">
        <v>2019</v>
      </c>
      <c r="AM23" s="10"/>
    </row>
    <row r="24" spans="1:44" s="37" customFormat="1" x14ac:dyDescent="0.25">
      <c r="A24" s="10"/>
      <c r="B24" s="43"/>
      <c r="C24" s="43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0">
        <v>1</v>
      </c>
      <c r="T24" s="40">
        <v>2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9" t="s">
        <v>153</v>
      </c>
      <c r="AD24" s="41"/>
      <c r="AE24" s="41"/>
      <c r="AF24" s="48"/>
      <c r="AG24" s="86"/>
      <c r="AH24" s="86"/>
      <c r="AI24" s="86"/>
      <c r="AJ24" s="86"/>
      <c r="AK24" s="121"/>
      <c r="AL24" s="48"/>
      <c r="AM24" s="10"/>
    </row>
    <row r="25" spans="1:44" s="37" customFormat="1" ht="45" x14ac:dyDescent="0.25">
      <c r="A25" s="1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>
        <v>1</v>
      </c>
      <c r="T25" s="40">
        <v>2</v>
      </c>
      <c r="U25" s="40">
        <v>0</v>
      </c>
      <c r="V25" s="40">
        <v>1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8" t="s">
        <v>206</v>
      </c>
      <c r="AD25" s="41"/>
      <c r="AE25" s="41"/>
      <c r="AF25" s="48"/>
      <c r="AG25" s="48"/>
      <c r="AH25" s="48"/>
      <c r="AI25" s="48"/>
      <c r="AJ25" s="48"/>
      <c r="AK25" s="121"/>
      <c r="AL25" s="48"/>
      <c r="AM25" s="10"/>
    </row>
    <row r="26" spans="1:44" s="37" customFormat="1" ht="34.5" customHeight="1" x14ac:dyDescent="0.25">
      <c r="A26" s="1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>
        <v>1</v>
      </c>
      <c r="T26" s="40">
        <v>2</v>
      </c>
      <c r="U26" s="40">
        <v>0</v>
      </c>
      <c r="V26" s="40">
        <v>1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1</v>
      </c>
      <c r="AC26" s="48" t="s">
        <v>9</v>
      </c>
      <c r="AD26" s="68" t="s">
        <v>337</v>
      </c>
      <c r="AE26" s="104">
        <v>80</v>
      </c>
      <c r="AF26" s="104">
        <v>82</v>
      </c>
      <c r="AG26" s="104">
        <v>85</v>
      </c>
      <c r="AH26" s="104">
        <v>89.2</v>
      </c>
      <c r="AI26" s="104">
        <v>89.3</v>
      </c>
      <c r="AJ26" s="104">
        <v>89.3</v>
      </c>
      <c r="AK26" s="122">
        <v>85.8</v>
      </c>
      <c r="AL26" s="104">
        <v>2019</v>
      </c>
      <c r="AM26" s="10"/>
    </row>
    <row r="27" spans="1:44" s="37" customFormat="1" ht="30" x14ac:dyDescent="0.25">
      <c r="A27" s="1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>
        <v>1</v>
      </c>
      <c r="T27" s="40">
        <v>2</v>
      </c>
      <c r="U27" s="40">
        <v>0</v>
      </c>
      <c r="V27" s="40">
        <v>1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2</v>
      </c>
      <c r="AC27" s="48" t="s">
        <v>10</v>
      </c>
      <c r="AD27" s="68" t="s">
        <v>337</v>
      </c>
      <c r="AE27" s="104">
        <v>77</v>
      </c>
      <c r="AF27" s="104">
        <v>77</v>
      </c>
      <c r="AG27" s="104">
        <v>79.900000000000006</v>
      </c>
      <c r="AH27" s="104">
        <v>79.900000000000006</v>
      </c>
      <c r="AI27" s="104">
        <v>80</v>
      </c>
      <c r="AJ27" s="104">
        <v>80</v>
      </c>
      <c r="AK27" s="122">
        <v>78.900000000000006</v>
      </c>
      <c r="AL27" s="104">
        <v>2019</v>
      </c>
      <c r="AM27" s="10"/>
    </row>
    <row r="28" spans="1:44" s="37" customFormat="1" ht="45" x14ac:dyDescent="0.25">
      <c r="A28" s="1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>
        <v>1</v>
      </c>
      <c r="T28" s="40">
        <v>2</v>
      </c>
      <c r="U28" s="40">
        <v>0</v>
      </c>
      <c r="V28" s="40">
        <v>1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3</v>
      </c>
      <c r="AC28" s="48" t="s">
        <v>11</v>
      </c>
      <c r="AD28" s="68" t="s">
        <v>337</v>
      </c>
      <c r="AE28" s="104">
        <v>99</v>
      </c>
      <c r="AF28" s="105">
        <v>99.9</v>
      </c>
      <c r="AG28" s="104">
        <v>99.95</v>
      </c>
      <c r="AH28" s="104">
        <v>99.95</v>
      </c>
      <c r="AI28" s="104">
        <v>99.6</v>
      </c>
      <c r="AJ28" s="104">
        <v>99.97</v>
      </c>
      <c r="AK28" s="122">
        <v>99.8</v>
      </c>
      <c r="AL28" s="104">
        <v>2019</v>
      </c>
      <c r="AM28" s="10"/>
    </row>
    <row r="29" spans="1:44" s="37" customFormat="1" ht="79.5" customHeight="1" x14ac:dyDescent="0.25">
      <c r="A29" s="1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>
        <v>1</v>
      </c>
      <c r="T29" s="40">
        <v>2</v>
      </c>
      <c r="U29" s="40">
        <v>0</v>
      </c>
      <c r="V29" s="40">
        <v>1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4</v>
      </c>
      <c r="AC29" s="48" t="s">
        <v>12</v>
      </c>
      <c r="AD29" s="68" t="s">
        <v>337</v>
      </c>
      <c r="AE29" s="104">
        <v>100</v>
      </c>
      <c r="AF29" s="104">
        <v>100</v>
      </c>
      <c r="AG29" s="104">
        <v>100</v>
      </c>
      <c r="AH29" s="104">
        <v>100</v>
      </c>
      <c r="AI29" s="104">
        <v>100</v>
      </c>
      <c r="AJ29" s="104">
        <v>100</v>
      </c>
      <c r="AK29" s="122">
        <v>100</v>
      </c>
      <c r="AL29" s="104">
        <v>2019</v>
      </c>
      <c r="AM29" s="10"/>
    </row>
    <row r="30" spans="1:44" s="37" customFormat="1" ht="36.75" customHeight="1" x14ac:dyDescent="0.25">
      <c r="A30" s="1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>
        <v>1</v>
      </c>
      <c r="T30" s="40">
        <v>2</v>
      </c>
      <c r="U30" s="40">
        <v>0</v>
      </c>
      <c r="V30" s="40">
        <v>1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5</v>
      </c>
      <c r="AC30" s="48" t="s">
        <v>64</v>
      </c>
      <c r="AD30" s="68" t="s">
        <v>337</v>
      </c>
      <c r="AE30" s="104">
        <v>46.1</v>
      </c>
      <c r="AF30" s="104" t="s">
        <v>40</v>
      </c>
      <c r="AG30" s="104" t="s">
        <v>40</v>
      </c>
      <c r="AH30" s="104" t="s">
        <v>40</v>
      </c>
      <c r="AI30" s="104" t="s">
        <v>40</v>
      </c>
      <c r="AJ30" s="104" t="s">
        <v>40</v>
      </c>
      <c r="AK30" s="122">
        <v>46.1</v>
      </c>
      <c r="AL30" s="104">
        <v>2019</v>
      </c>
      <c r="AM30" s="10"/>
    </row>
    <row r="31" spans="1:44" s="8" customFormat="1" ht="45" x14ac:dyDescent="0.25">
      <c r="A31" s="1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40"/>
      <c r="Q31" s="40"/>
      <c r="R31" s="40"/>
      <c r="S31" s="40">
        <v>1</v>
      </c>
      <c r="T31" s="40">
        <v>2</v>
      </c>
      <c r="U31" s="40">
        <v>0</v>
      </c>
      <c r="V31" s="40">
        <v>1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6</v>
      </c>
      <c r="AC31" s="48" t="s">
        <v>65</v>
      </c>
      <c r="AD31" s="68" t="s">
        <v>337</v>
      </c>
      <c r="AE31" s="104">
        <v>30</v>
      </c>
      <c r="AF31" s="104">
        <v>20</v>
      </c>
      <c r="AG31" s="104">
        <v>40</v>
      </c>
      <c r="AH31" s="104">
        <v>32.5</v>
      </c>
      <c r="AI31" s="104">
        <v>32.5</v>
      </c>
      <c r="AJ31" s="104">
        <v>32.5</v>
      </c>
      <c r="AK31" s="122">
        <v>31.3</v>
      </c>
      <c r="AL31" s="104">
        <v>2019</v>
      </c>
      <c r="AM31" s="10"/>
    </row>
    <row r="32" spans="1:44" s="8" customFormat="1" ht="45" x14ac:dyDescent="0.25">
      <c r="A32" s="1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0"/>
      <c r="Q32" s="40"/>
      <c r="R32" s="40"/>
      <c r="S32" s="40">
        <v>1</v>
      </c>
      <c r="T32" s="40">
        <v>2</v>
      </c>
      <c r="U32" s="40">
        <v>0</v>
      </c>
      <c r="V32" s="40">
        <v>1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7</v>
      </c>
      <c r="AC32" s="48" t="s">
        <v>66</v>
      </c>
      <c r="AD32" s="68" t="s">
        <v>338</v>
      </c>
      <c r="AE32" s="104">
        <v>3</v>
      </c>
      <c r="AF32" s="104">
        <v>3</v>
      </c>
      <c r="AG32" s="104">
        <v>4</v>
      </c>
      <c r="AH32" s="104">
        <v>4</v>
      </c>
      <c r="AI32" s="104">
        <v>5</v>
      </c>
      <c r="AJ32" s="104">
        <v>6</v>
      </c>
      <c r="AK32" s="122">
        <v>4.2</v>
      </c>
      <c r="AL32" s="104">
        <v>2019</v>
      </c>
      <c r="AM32" s="10"/>
    </row>
    <row r="33" spans="1:39" s="8" customFormat="1" ht="30" x14ac:dyDescent="0.25">
      <c r="A33" s="1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>
        <v>1</v>
      </c>
      <c r="T33" s="40">
        <v>2</v>
      </c>
      <c r="U33" s="40">
        <v>1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88" t="s">
        <v>340</v>
      </c>
      <c r="AD33" s="164" t="s">
        <v>339</v>
      </c>
      <c r="AE33" s="165">
        <v>172895110.28999999</v>
      </c>
      <c r="AF33" s="165">
        <f>AF51+AF52+AF58+AF63+AF67+AF84+AF88+AF96+AF108+AF114+AF131+AF132+AF135+AF138+AF154+AF160+AF90+AF116</f>
        <v>178665529.88000003</v>
      </c>
      <c r="AG33" s="165">
        <f>AG50+AG53+AG59+AG91+AG115+AG133+AG136+AG139+AG155+AG161+AG130+AG86+AG109+AG62+AG68+AG70+AG122</f>
        <v>165228952.94999999</v>
      </c>
      <c r="AH33" s="165">
        <f>AH50+AH53+AH59+AH62+AH72+AH91+AH115+AH133+AH136+AH139+AH155+AH161+AH164+AH86+AH109+AH130+AH97+AH163</f>
        <v>174252983.16999999</v>
      </c>
      <c r="AI33" s="165">
        <f>AI50+AI53+AI59+AI91+AI115+AI133+AI136+AI139+AI155+AI161</f>
        <v>176063026.49000001</v>
      </c>
      <c r="AJ33" s="165">
        <f>AJ50+AJ53+AJ59+AJ91+AJ115+AJ133+AJ136+AJ139+AJ155+AJ161</f>
        <v>156328721.70000002</v>
      </c>
      <c r="AK33" s="165">
        <f>AK51+AK52+AK58+AK63+AK67+AK84+AK88+AK96+AK108+AK114+AK131+AK132+AK135+AK138+AK154+AK160+AK90+AK94+AK100+AK119+AK141+AK65+AK50+AK53+AK59+AK91+AK133+AK136+AK139+AK155+AK161+AK115+AK62+AK116+AK130+AK86+AK109+AK68+AK70+AK122</f>
        <v>1023136808.98</v>
      </c>
      <c r="AL33" s="104">
        <v>2019</v>
      </c>
      <c r="AM33" s="10"/>
    </row>
    <row r="34" spans="1:39" s="8" customFormat="1" ht="30" x14ac:dyDescent="0.25">
      <c r="A34" s="1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>
        <v>1</v>
      </c>
      <c r="T34" s="40">
        <v>2</v>
      </c>
      <c r="U34" s="40">
        <v>1</v>
      </c>
      <c r="V34" s="40">
        <v>0</v>
      </c>
      <c r="W34" s="40">
        <v>1</v>
      </c>
      <c r="X34" s="40">
        <v>0</v>
      </c>
      <c r="Y34" s="40">
        <v>0</v>
      </c>
      <c r="Z34" s="40">
        <v>0</v>
      </c>
      <c r="AA34" s="40">
        <v>0</v>
      </c>
      <c r="AB34" s="289">
        <v>0</v>
      </c>
      <c r="AC34" s="287" t="s">
        <v>285</v>
      </c>
      <c r="AD34" s="288"/>
      <c r="AE34" s="292"/>
      <c r="AF34" s="300"/>
      <c r="AG34" s="300"/>
      <c r="AH34" s="301">
        <f>AH50+AH59+AH72+AH53</f>
        <v>156081529.56999999</v>
      </c>
      <c r="AI34" s="300"/>
      <c r="AJ34" s="300"/>
      <c r="AK34" s="294"/>
      <c r="AL34" s="300"/>
      <c r="AM34" s="10"/>
    </row>
    <row r="35" spans="1:39" s="8" customFormat="1" ht="30" x14ac:dyDescent="0.25">
      <c r="A35" s="1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>
        <v>1</v>
      </c>
      <c r="T35" s="40">
        <v>2</v>
      </c>
      <c r="U35" s="40">
        <v>1</v>
      </c>
      <c r="V35" s="40">
        <v>0</v>
      </c>
      <c r="W35" s="40">
        <v>1</v>
      </c>
      <c r="X35" s="40">
        <v>0</v>
      </c>
      <c r="Y35" s="40">
        <v>0</v>
      </c>
      <c r="Z35" s="40">
        <v>0</v>
      </c>
      <c r="AA35" s="40">
        <v>0</v>
      </c>
      <c r="AB35" s="40">
        <v>1</v>
      </c>
      <c r="AC35" s="48" t="s">
        <v>250</v>
      </c>
      <c r="AD35" s="68" t="s">
        <v>337</v>
      </c>
      <c r="AE35" s="104">
        <v>99</v>
      </c>
      <c r="AF35" s="104">
        <v>99.9</v>
      </c>
      <c r="AG35" s="104">
        <v>99.95</v>
      </c>
      <c r="AH35" s="104">
        <v>99.95</v>
      </c>
      <c r="AI35" s="104">
        <v>100</v>
      </c>
      <c r="AJ35" s="104">
        <v>100</v>
      </c>
      <c r="AK35" s="122">
        <v>99.8</v>
      </c>
      <c r="AL35" s="104">
        <v>2019</v>
      </c>
      <c r="AM35" s="10"/>
    </row>
    <row r="36" spans="1:39" s="8" customFormat="1" ht="30" x14ac:dyDescent="0.25">
      <c r="A36" s="1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40"/>
      <c r="Q36" s="40"/>
      <c r="R36" s="40"/>
      <c r="S36" s="40">
        <v>1</v>
      </c>
      <c r="T36" s="40">
        <v>2</v>
      </c>
      <c r="U36" s="40">
        <v>1</v>
      </c>
      <c r="V36" s="40">
        <v>0</v>
      </c>
      <c r="W36" s="40">
        <v>1</v>
      </c>
      <c r="X36" s="40">
        <v>0</v>
      </c>
      <c r="Y36" s="40">
        <v>0</v>
      </c>
      <c r="Z36" s="40">
        <v>0</v>
      </c>
      <c r="AA36" s="40">
        <v>0</v>
      </c>
      <c r="AB36" s="40">
        <v>2</v>
      </c>
      <c r="AC36" s="48" t="s">
        <v>231</v>
      </c>
      <c r="AD36" s="68" t="s">
        <v>337</v>
      </c>
      <c r="AE36" s="104">
        <v>36</v>
      </c>
      <c r="AF36" s="104">
        <v>42</v>
      </c>
      <c r="AG36" s="104">
        <v>48</v>
      </c>
      <c r="AH36" s="104">
        <v>71</v>
      </c>
      <c r="AI36" s="104">
        <v>76</v>
      </c>
      <c r="AJ36" s="104">
        <v>82</v>
      </c>
      <c r="AK36" s="122">
        <v>59.2</v>
      </c>
      <c r="AL36" s="104">
        <v>2019</v>
      </c>
      <c r="AM36" s="10"/>
    </row>
    <row r="37" spans="1:39" s="8" customFormat="1" ht="45.75" customHeight="1" x14ac:dyDescent="0.25">
      <c r="A37" s="1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40"/>
      <c r="Q37" s="40"/>
      <c r="R37" s="40"/>
      <c r="S37" s="40">
        <v>1</v>
      </c>
      <c r="T37" s="40">
        <v>2</v>
      </c>
      <c r="U37" s="40">
        <v>1</v>
      </c>
      <c r="V37" s="40">
        <v>0</v>
      </c>
      <c r="W37" s="40">
        <v>1</v>
      </c>
      <c r="X37" s="40">
        <v>0</v>
      </c>
      <c r="Y37" s="40">
        <v>0</v>
      </c>
      <c r="Z37" s="40">
        <v>0</v>
      </c>
      <c r="AA37" s="40">
        <v>0</v>
      </c>
      <c r="AB37" s="40">
        <v>3</v>
      </c>
      <c r="AC37" s="48" t="s">
        <v>398</v>
      </c>
      <c r="AD37" s="68" t="s">
        <v>337</v>
      </c>
      <c r="AE37" s="104">
        <v>32.700000000000003</v>
      </c>
      <c r="AF37" s="104">
        <v>32.799999999999997</v>
      </c>
      <c r="AG37" s="104">
        <v>32.9</v>
      </c>
      <c r="AH37" s="104">
        <v>34.700000000000003</v>
      </c>
      <c r="AI37" s="104">
        <v>35</v>
      </c>
      <c r="AJ37" s="104">
        <v>35.5</v>
      </c>
      <c r="AK37" s="122">
        <v>33.9</v>
      </c>
      <c r="AL37" s="104">
        <v>2019</v>
      </c>
      <c r="AM37" s="10"/>
    </row>
    <row r="38" spans="1:39" s="8" customFormat="1" ht="45" x14ac:dyDescent="0.25">
      <c r="A38" s="1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40"/>
      <c r="Q38" s="40"/>
      <c r="R38" s="40"/>
      <c r="S38" s="40">
        <v>1</v>
      </c>
      <c r="T38" s="40">
        <v>2</v>
      </c>
      <c r="U38" s="40">
        <v>1</v>
      </c>
      <c r="V38" s="40">
        <v>0</v>
      </c>
      <c r="W38" s="40">
        <v>1</v>
      </c>
      <c r="X38" s="40">
        <v>0</v>
      </c>
      <c r="Y38" s="40">
        <v>0</v>
      </c>
      <c r="Z38" s="40">
        <v>0</v>
      </c>
      <c r="AA38" s="40">
        <v>0</v>
      </c>
      <c r="AB38" s="40">
        <v>4</v>
      </c>
      <c r="AC38" s="48" t="s">
        <v>232</v>
      </c>
      <c r="AD38" s="68" t="s">
        <v>337</v>
      </c>
      <c r="AE38" s="104">
        <v>62.3</v>
      </c>
      <c r="AF38" s="104" t="s">
        <v>40</v>
      </c>
      <c r="AG38" s="104" t="s">
        <v>40</v>
      </c>
      <c r="AH38" s="104" t="s">
        <v>40</v>
      </c>
      <c r="AI38" s="104" t="s">
        <v>40</v>
      </c>
      <c r="AJ38" s="104" t="s">
        <v>40</v>
      </c>
      <c r="AK38" s="122" t="s">
        <v>40</v>
      </c>
      <c r="AL38" s="104">
        <v>2014</v>
      </c>
      <c r="AM38" s="10"/>
    </row>
    <row r="39" spans="1:39" s="8" customFormat="1" ht="30" x14ac:dyDescent="0.25">
      <c r="A39" s="1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40"/>
      <c r="Q39" s="40"/>
      <c r="R39" s="40"/>
      <c r="S39" s="40">
        <v>1</v>
      </c>
      <c r="T39" s="40">
        <v>2</v>
      </c>
      <c r="U39" s="40">
        <v>1</v>
      </c>
      <c r="V39" s="40">
        <v>0</v>
      </c>
      <c r="W39" s="40">
        <v>1</v>
      </c>
      <c r="X39" s="40">
        <v>0</v>
      </c>
      <c r="Y39" s="40">
        <v>0</v>
      </c>
      <c r="Z39" s="40">
        <v>0</v>
      </c>
      <c r="AA39" s="40">
        <v>0</v>
      </c>
      <c r="AB39" s="40">
        <v>5</v>
      </c>
      <c r="AC39" s="48" t="s">
        <v>233</v>
      </c>
      <c r="AD39" s="68" t="s">
        <v>337</v>
      </c>
      <c r="AE39" s="104">
        <v>99</v>
      </c>
      <c r="AF39" s="80">
        <v>99.9</v>
      </c>
      <c r="AG39" s="80">
        <v>99.95</v>
      </c>
      <c r="AH39" s="80">
        <v>99.95</v>
      </c>
      <c r="AI39" s="80">
        <v>100</v>
      </c>
      <c r="AJ39" s="80">
        <v>100</v>
      </c>
      <c r="AK39" s="122">
        <v>99.8</v>
      </c>
      <c r="AL39" s="104">
        <v>2019</v>
      </c>
      <c r="AM39" s="10"/>
    </row>
    <row r="40" spans="1:39" s="8" customFormat="1" ht="30" x14ac:dyDescent="0.25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40"/>
      <c r="Q40" s="40"/>
      <c r="R40" s="40"/>
      <c r="S40" s="40">
        <v>1</v>
      </c>
      <c r="T40" s="40">
        <v>2</v>
      </c>
      <c r="U40" s="40">
        <v>1</v>
      </c>
      <c r="V40" s="40">
        <v>0</v>
      </c>
      <c r="W40" s="40">
        <v>1</v>
      </c>
      <c r="X40" s="40">
        <v>0</v>
      </c>
      <c r="Y40" s="40">
        <v>0</v>
      </c>
      <c r="Z40" s="40">
        <v>0</v>
      </c>
      <c r="AA40" s="40">
        <v>0</v>
      </c>
      <c r="AB40" s="40">
        <v>6</v>
      </c>
      <c r="AC40" s="48" t="s">
        <v>234</v>
      </c>
      <c r="AD40" s="68" t="s">
        <v>337</v>
      </c>
      <c r="AE40" s="104">
        <v>99</v>
      </c>
      <c r="AF40" s="80">
        <v>99.3</v>
      </c>
      <c r="AG40" s="80">
        <v>99.5</v>
      </c>
      <c r="AH40" s="80">
        <v>99.5</v>
      </c>
      <c r="AI40" s="80">
        <v>99.6</v>
      </c>
      <c r="AJ40" s="80">
        <v>99.6</v>
      </c>
      <c r="AK40" s="122">
        <v>99.4</v>
      </c>
      <c r="AL40" s="104">
        <v>2019</v>
      </c>
      <c r="AM40" s="10"/>
    </row>
    <row r="41" spans="1:39" s="8" customFormat="1" ht="30" x14ac:dyDescent="0.25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40"/>
      <c r="Q41" s="40"/>
      <c r="R41" s="40"/>
      <c r="S41" s="40">
        <v>1</v>
      </c>
      <c r="T41" s="40">
        <v>2</v>
      </c>
      <c r="U41" s="40">
        <v>1</v>
      </c>
      <c r="V41" s="40">
        <v>0</v>
      </c>
      <c r="W41" s="40">
        <v>1</v>
      </c>
      <c r="X41" s="40">
        <v>0</v>
      </c>
      <c r="Y41" s="40">
        <v>0</v>
      </c>
      <c r="Z41" s="40">
        <v>0</v>
      </c>
      <c r="AA41" s="40">
        <v>0</v>
      </c>
      <c r="AB41" s="40">
        <v>7</v>
      </c>
      <c r="AC41" s="48" t="s">
        <v>251</v>
      </c>
      <c r="AD41" s="68" t="s">
        <v>337</v>
      </c>
      <c r="AE41" s="104">
        <v>100</v>
      </c>
      <c r="AF41" s="80">
        <v>100</v>
      </c>
      <c r="AG41" s="80">
        <v>100</v>
      </c>
      <c r="AH41" s="80">
        <v>100</v>
      </c>
      <c r="AI41" s="80">
        <v>100</v>
      </c>
      <c r="AJ41" s="80">
        <v>100</v>
      </c>
      <c r="AK41" s="122">
        <v>100</v>
      </c>
      <c r="AL41" s="104">
        <v>2019</v>
      </c>
      <c r="AM41" s="10"/>
    </row>
    <row r="42" spans="1:39" s="8" customFormat="1" ht="48.75" customHeight="1" x14ac:dyDescent="0.25">
      <c r="A42" s="1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40"/>
      <c r="Q42" s="40"/>
      <c r="R42" s="40"/>
      <c r="S42" s="40">
        <v>1</v>
      </c>
      <c r="T42" s="40">
        <v>2</v>
      </c>
      <c r="U42" s="40">
        <v>1</v>
      </c>
      <c r="V42" s="40">
        <v>0</v>
      </c>
      <c r="W42" s="40">
        <v>1</v>
      </c>
      <c r="X42" s="40">
        <v>0</v>
      </c>
      <c r="Y42" s="40">
        <v>0</v>
      </c>
      <c r="Z42" s="40">
        <v>0</v>
      </c>
      <c r="AA42" s="40">
        <v>0</v>
      </c>
      <c r="AB42" s="40">
        <v>8</v>
      </c>
      <c r="AC42" s="54" t="s">
        <v>176</v>
      </c>
      <c r="AD42" s="68" t="s">
        <v>337</v>
      </c>
      <c r="AE42" s="104">
        <v>80</v>
      </c>
      <c r="AF42" s="80">
        <v>85</v>
      </c>
      <c r="AG42" s="80">
        <v>90</v>
      </c>
      <c r="AH42" s="80">
        <v>90</v>
      </c>
      <c r="AI42" s="80">
        <v>91</v>
      </c>
      <c r="AJ42" s="80">
        <v>91</v>
      </c>
      <c r="AK42" s="122">
        <v>87.2</v>
      </c>
      <c r="AL42" s="104">
        <v>2019</v>
      </c>
      <c r="AM42" s="10"/>
    </row>
    <row r="43" spans="1:39" s="8" customFormat="1" ht="45" x14ac:dyDescent="0.25">
      <c r="A43" s="1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40"/>
      <c r="Q43" s="40"/>
      <c r="R43" s="40"/>
      <c r="S43" s="40">
        <v>1</v>
      </c>
      <c r="T43" s="40">
        <v>2</v>
      </c>
      <c r="U43" s="40">
        <v>1</v>
      </c>
      <c r="V43" s="40">
        <v>0</v>
      </c>
      <c r="W43" s="40">
        <v>1</v>
      </c>
      <c r="X43" s="40">
        <v>0</v>
      </c>
      <c r="Y43" s="40">
        <v>0</v>
      </c>
      <c r="Z43" s="40">
        <v>0</v>
      </c>
      <c r="AA43" s="40">
        <v>0</v>
      </c>
      <c r="AB43" s="40">
        <v>9</v>
      </c>
      <c r="AC43" s="48" t="s">
        <v>287</v>
      </c>
      <c r="AD43" s="68" t="s">
        <v>337</v>
      </c>
      <c r="AE43" s="104">
        <v>75</v>
      </c>
      <c r="AF43" s="80">
        <v>80</v>
      </c>
      <c r="AG43" s="80">
        <v>85</v>
      </c>
      <c r="AH43" s="80">
        <v>86</v>
      </c>
      <c r="AI43" s="80">
        <v>88.3</v>
      </c>
      <c r="AJ43" s="80">
        <v>88.5</v>
      </c>
      <c r="AK43" s="122">
        <v>83.8</v>
      </c>
      <c r="AL43" s="104">
        <v>2019</v>
      </c>
      <c r="AM43" s="10"/>
    </row>
    <row r="44" spans="1:39" s="8" customFormat="1" ht="45" x14ac:dyDescent="0.25">
      <c r="A44" s="1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40">
        <v>1</v>
      </c>
      <c r="T44" s="40">
        <v>2</v>
      </c>
      <c r="U44" s="40">
        <v>1</v>
      </c>
      <c r="V44" s="40">
        <v>0</v>
      </c>
      <c r="W44" s="40">
        <v>1</v>
      </c>
      <c r="X44" s="40">
        <v>0</v>
      </c>
      <c r="Y44" s="40">
        <v>0</v>
      </c>
      <c r="Z44" s="40">
        <v>1</v>
      </c>
      <c r="AA44" s="50">
        <v>0</v>
      </c>
      <c r="AB44" s="50">
        <v>0</v>
      </c>
      <c r="AC44" s="48" t="s">
        <v>344</v>
      </c>
      <c r="AD44" s="68"/>
      <c r="AE44" s="68"/>
      <c r="AF44" s="80"/>
      <c r="AG44" s="80"/>
      <c r="AH44" s="80"/>
      <c r="AI44" s="80"/>
      <c r="AJ44" s="80"/>
      <c r="AK44" s="122"/>
      <c r="AL44" s="80">
        <v>2018</v>
      </c>
      <c r="AM44" s="10"/>
    </row>
    <row r="45" spans="1:39" s="8" customFormat="1" ht="44.25" x14ac:dyDescent="0.25">
      <c r="A45" s="1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0">
        <v>1</v>
      </c>
      <c r="T45" s="40">
        <v>2</v>
      </c>
      <c r="U45" s="40">
        <v>1</v>
      </c>
      <c r="V45" s="40">
        <v>0</v>
      </c>
      <c r="W45" s="40">
        <v>1</v>
      </c>
      <c r="X45" s="40">
        <v>0</v>
      </c>
      <c r="Y45" s="40">
        <v>0</v>
      </c>
      <c r="Z45" s="50">
        <v>1</v>
      </c>
      <c r="AA45" s="50">
        <v>0</v>
      </c>
      <c r="AB45" s="50">
        <v>1</v>
      </c>
      <c r="AC45" s="54" t="s">
        <v>416</v>
      </c>
      <c r="AD45" s="68" t="s">
        <v>337</v>
      </c>
      <c r="AE45" s="68" t="s">
        <v>40</v>
      </c>
      <c r="AF45" s="80">
        <v>100</v>
      </c>
      <c r="AG45" s="80">
        <v>100</v>
      </c>
      <c r="AH45" s="80">
        <v>100</v>
      </c>
      <c r="AI45" s="80">
        <v>100</v>
      </c>
      <c r="AJ45" s="80">
        <v>100</v>
      </c>
      <c r="AK45" s="122">
        <v>100</v>
      </c>
      <c r="AL45" s="80">
        <v>2019</v>
      </c>
      <c r="AM45" s="10"/>
    </row>
    <row r="46" spans="1:39" s="8" customFormat="1" ht="45" x14ac:dyDescent="0.25">
      <c r="A46" s="1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40">
        <v>1</v>
      </c>
      <c r="T46" s="40">
        <v>2</v>
      </c>
      <c r="U46" s="40">
        <v>1</v>
      </c>
      <c r="V46" s="40">
        <v>0</v>
      </c>
      <c r="W46" s="40">
        <v>1</v>
      </c>
      <c r="X46" s="40">
        <v>0</v>
      </c>
      <c r="Y46" s="40">
        <v>0</v>
      </c>
      <c r="Z46" s="50">
        <v>2</v>
      </c>
      <c r="AA46" s="50">
        <v>0</v>
      </c>
      <c r="AB46" s="50">
        <v>0</v>
      </c>
      <c r="AC46" s="48" t="s">
        <v>343</v>
      </c>
      <c r="AD46" s="68"/>
      <c r="AE46" s="68" t="s">
        <v>40</v>
      </c>
      <c r="AF46" s="80" t="s">
        <v>40</v>
      </c>
      <c r="AG46" s="80" t="s">
        <v>40</v>
      </c>
      <c r="AH46" s="80" t="s">
        <v>40</v>
      </c>
      <c r="AI46" s="80" t="s">
        <v>40</v>
      </c>
      <c r="AJ46" s="80" t="s">
        <v>40</v>
      </c>
      <c r="AK46" s="122" t="s">
        <v>40</v>
      </c>
      <c r="AL46" s="80"/>
      <c r="AM46" s="10"/>
    </row>
    <row r="47" spans="1:39" s="8" customFormat="1" ht="60" x14ac:dyDescent="0.25">
      <c r="A47" s="1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v>1</v>
      </c>
      <c r="T47" s="50">
        <v>2</v>
      </c>
      <c r="U47" s="50">
        <v>1</v>
      </c>
      <c r="V47" s="50">
        <v>0</v>
      </c>
      <c r="W47" s="50">
        <v>1</v>
      </c>
      <c r="X47" s="50">
        <v>0</v>
      </c>
      <c r="Y47" s="50">
        <v>0</v>
      </c>
      <c r="Z47" s="50">
        <v>3</v>
      </c>
      <c r="AA47" s="50">
        <v>0</v>
      </c>
      <c r="AB47" s="50">
        <v>0</v>
      </c>
      <c r="AC47" s="48" t="s">
        <v>41</v>
      </c>
      <c r="AD47" s="68"/>
      <c r="AE47" s="68"/>
      <c r="AF47" s="80"/>
      <c r="AG47" s="80"/>
      <c r="AH47" s="80"/>
      <c r="AI47" s="80"/>
      <c r="AJ47" s="80"/>
      <c r="AK47" s="122"/>
      <c r="AL47" s="80"/>
      <c r="AM47" s="10"/>
    </row>
    <row r="48" spans="1:39" s="8" customFormat="1" ht="66" customHeight="1" x14ac:dyDescent="0.25">
      <c r="A48" s="1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v>0</v>
      </c>
      <c r="T48" s="50">
        <v>1</v>
      </c>
      <c r="U48" s="50">
        <v>0</v>
      </c>
      <c r="V48" s="50">
        <v>0</v>
      </c>
      <c r="W48" s="50"/>
      <c r="X48" s="50"/>
      <c r="Y48" s="50"/>
      <c r="Z48" s="50">
        <v>2</v>
      </c>
      <c r="AA48" s="50">
        <v>0</v>
      </c>
      <c r="AB48" s="50">
        <v>0</v>
      </c>
      <c r="AC48" s="48" t="s">
        <v>417</v>
      </c>
      <c r="AD48" s="41"/>
      <c r="AE48" s="41"/>
      <c r="AF48" s="47"/>
      <c r="AG48" s="47"/>
      <c r="AH48" s="102"/>
      <c r="AI48" s="102"/>
      <c r="AJ48" s="102"/>
      <c r="AK48" s="122"/>
      <c r="AL48" s="40"/>
      <c r="AM48" s="10"/>
    </row>
    <row r="49" spans="1:39" s="8" customFormat="1" ht="29.25" customHeight="1" x14ac:dyDescent="0.25">
      <c r="A49" s="1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v>1</v>
      </c>
      <c r="T49" s="50">
        <v>2</v>
      </c>
      <c r="U49" s="50">
        <v>1</v>
      </c>
      <c r="V49" s="50">
        <v>0</v>
      </c>
      <c r="W49" s="50">
        <v>1</v>
      </c>
      <c r="X49" s="50">
        <v>0</v>
      </c>
      <c r="Y49" s="50">
        <v>0</v>
      </c>
      <c r="Z49" s="50">
        <v>3</v>
      </c>
      <c r="AA49" s="50">
        <v>0</v>
      </c>
      <c r="AB49" s="50">
        <v>1</v>
      </c>
      <c r="AC49" s="48" t="s">
        <v>42</v>
      </c>
      <c r="AD49" s="68" t="s">
        <v>338</v>
      </c>
      <c r="AE49" s="68" t="s">
        <v>40</v>
      </c>
      <c r="AF49" s="135">
        <v>1</v>
      </c>
      <c r="AG49" s="135">
        <v>1</v>
      </c>
      <c r="AH49" s="135">
        <v>1</v>
      </c>
      <c r="AI49" s="135">
        <v>1</v>
      </c>
      <c r="AJ49" s="135">
        <v>1</v>
      </c>
      <c r="AK49" s="122">
        <v>5</v>
      </c>
      <c r="AL49" s="80">
        <v>2019</v>
      </c>
      <c r="AM49" s="10"/>
    </row>
    <row r="50" spans="1:39" s="8" customFormat="1" ht="29.25" customHeight="1" x14ac:dyDescent="0.25">
      <c r="A50" s="10"/>
      <c r="B50" s="50">
        <v>0</v>
      </c>
      <c r="C50" s="50">
        <v>0</v>
      </c>
      <c r="D50" s="50">
        <v>9</v>
      </c>
      <c r="E50" s="50">
        <v>0</v>
      </c>
      <c r="F50" s="50">
        <v>7</v>
      </c>
      <c r="G50" s="50">
        <v>0</v>
      </c>
      <c r="H50" s="50">
        <v>2</v>
      </c>
      <c r="I50" s="50">
        <v>1</v>
      </c>
      <c r="J50" s="50">
        <v>2</v>
      </c>
      <c r="K50" s="50">
        <v>1</v>
      </c>
      <c r="L50" s="50">
        <v>0</v>
      </c>
      <c r="M50" s="50">
        <v>1</v>
      </c>
      <c r="N50" s="50">
        <v>1</v>
      </c>
      <c r="O50" s="50">
        <v>0</v>
      </c>
      <c r="P50" s="50">
        <v>7</v>
      </c>
      <c r="Q50" s="50">
        <v>5</v>
      </c>
      <c r="R50" s="50" t="s">
        <v>219</v>
      </c>
      <c r="S50" s="50">
        <v>1</v>
      </c>
      <c r="T50" s="50">
        <v>2</v>
      </c>
      <c r="U50" s="50">
        <v>1</v>
      </c>
      <c r="V50" s="50">
        <v>0</v>
      </c>
      <c r="W50" s="50">
        <v>1</v>
      </c>
      <c r="X50" s="50">
        <v>0</v>
      </c>
      <c r="Y50" s="50">
        <v>0</v>
      </c>
      <c r="Z50" s="50">
        <v>4</v>
      </c>
      <c r="AA50" s="50">
        <v>0</v>
      </c>
      <c r="AB50" s="50">
        <v>0</v>
      </c>
      <c r="AC50" s="320" t="s">
        <v>43</v>
      </c>
      <c r="AD50" s="68" t="s">
        <v>339</v>
      </c>
      <c r="AE50" s="68"/>
      <c r="AF50" s="135"/>
      <c r="AG50" s="302">
        <v>97349700</v>
      </c>
      <c r="AH50" s="302">
        <v>98249000</v>
      </c>
      <c r="AI50" s="302">
        <v>98249000</v>
      </c>
      <c r="AJ50" s="302">
        <v>98249000</v>
      </c>
      <c r="AK50" s="159">
        <f>AG50+AH50+AI50+AJ50</f>
        <v>392096700</v>
      </c>
      <c r="AL50" s="80">
        <v>2019</v>
      </c>
      <c r="AM50" s="10"/>
    </row>
    <row r="51" spans="1:39" s="8" customFormat="1" ht="48.75" customHeight="1" x14ac:dyDescent="0.25">
      <c r="A51" s="10"/>
      <c r="B51" s="50">
        <v>0</v>
      </c>
      <c r="C51" s="50">
        <v>0</v>
      </c>
      <c r="D51" s="50">
        <v>9</v>
      </c>
      <c r="E51" s="50">
        <v>0</v>
      </c>
      <c r="F51" s="50">
        <v>7</v>
      </c>
      <c r="G51" s="50">
        <v>0</v>
      </c>
      <c r="H51" s="50">
        <v>2</v>
      </c>
      <c r="I51" s="50">
        <v>1</v>
      </c>
      <c r="J51" s="50">
        <v>2</v>
      </c>
      <c r="K51" s="50">
        <v>1</v>
      </c>
      <c r="L51" s="50"/>
      <c r="M51" s="50"/>
      <c r="N51" s="85">
        <v>7</v>
      </c>
      <c r="O51" s="85">
        <v>6</v>
      </c>
      <c r="P51" s="85">
        <v>0</v>
      </c>
      <c r="Q51" s="85">
        <v>2</v>
      </c>
      <c r="R51" s="50"/>
      <c r="S51" s="50">
        <v>1</v>
      </c>
      <c r="T51" s="50">
        <v>2</v>
      </c>
      <c r="U51" s="50">
        <v>1</v>
      </c>
      <c r="V51" s="50">
        <v>0</v>
      </c>
      <c r="W51" s="50">
        <v>1</v>
      </c>
      <c r="X51" s="50">
        <v>0</v>
      </c>
      <c r="Y51" s="50">
        <v>0</v>
      </c>
      <c r="Z51" s="50">
        <v>4</v>
      </c>
      <c r="AA51" s="50">
        <v>0</v>
      </c>
      <c r="AB51" s="50">
        <v>0</v>
      </c>
      <c r="AC51" s="321"/>
      <c r="AD51" s="68" t="s">
        <v>339</v>
      </c>
      <c r="AE51" s="105">
        <v>97322000</v>
      </c>
      <c r="AF51" s="97">
        <v>101237900</v>
      </c>
      <c r="AG51" s="97"/>
      <c r="AH51" s="95"/>
      <c r="AI51" s="95"/>
      <c r="AJ51" s="95"/>
      <c r="AK51" s="122">
        <f>AE51+AF51+AG51+AH51</f>
        <v>198559900</v>
      </c>
      <c r="AL51" s="104">
        <v>2015</v>
      </c>
      <c r="AM51" s="10"/>
    </row>
    <row r="52" spans="1:39" s="8" customFormat="1" ht="72" customHeight="1" x14ac:dyDescent="0.25">
      <c r="A52" s="10"/>
      <c r="B52" s="50">
        <v>0</v>
      </c>
      <c r="C52" s="50">
        <v>0</v>
      </c>
      <c r="D52" s="50">
        <v>9</v>
      </c>
      <c r="E52" s="50">
        <v>0</v>
      </c>
      <c r="F52" s="50">
        <v>7</v>
      </c>
      <c r="G52" s="50">
        <v>0</v>
      </c>
      <c r="H52" s="50">
        <v>2</v>
      </c>
      <c r="I52" s="50">
        <v>1</v>
      </c>
      <c r="J52" s="50">
        <v>2</v>
      </c>
      <c r="K52" s="50">
        <v>1</v>
      </c>
      <c r="L52" s="50"/>
      <c r="M52" s="50"/>
      <c r="N52" s="50">
        <v>2</v>
      </c>
      <c r="O52" s="50">
        <v>0</v>
      </c>
      <c r="P52" s="50">
        <v>0</v>
      </c>
      <c r="Q52" s="50">
        <v>8</v>
      </c>
      <c r="R52" s="50"/>
      <c r="S52" s="50">
        <v>1</v>
      </c>
      <c r="T52" s="50">
        <v>2</v>
      </c>
      <c r="U52" s="50">
        <v>1</v>
      </c>
      <c r="V52" s="50">
        <v>0</v>
      </c>
      <c r="W52" s="50">
        <v>1</v>
      </c>
      <c r="X52" s="50">
        <v>0</v>
      </c>
      <c r="Y52" s="50">
        <v>0</v>
      </c>
      <c r="Z52" s="50">
        <v>4</v>
      </c>
      <c r="AA52" s="50">
        <v>0</v>
      </c>
      <c r="AB52" s="50">
        <v>0</v>
      </c>
      <c r="AC52" s="346" t="s">
        <v>218</v>
      </c>
      <c r="AD52" s="68" t="s">
        <v>339</v>
      </c>
      <c r="AE52" s="104">
        <v>29655181.949999999</v>
      </c>
      <c r="AF52" s="96">
        <v>30360123.34</v>
      </c>
      <c r="AG52" s="96"/>
      <c r="AH52" s="94"/>
      <c r="AI52" s="94"/>
      <c r="AJ52" s="94"/>
      <c r="AK52" s="108">
        <f>AE52+AF52+AG52+AH52</f>
        <v>60015305.289999999</v>
      </c>
      <c r="AL52" s="104">
        <v>2015</v>
      </c>
      <c r="AM52" s="10"/>
    </row>
    <row r="53" spans="1:39" s="8" customFormat="1" ht="30.75" customHeight="1" x14ac:dyDescent="0.25">
      <c r="A53" s="10"/>
      <c r="B53" s="50">
        <v>0</v>
      </c>
      <c r="C53" s="50">
        <v>0</v>
      </c>
      <c r="D53" s="50">
        <v>9</v>
      </c>
      <c r="E53" s="50">
        <v>0</v>
      </c>
      <c r="F53" s="50">
        <v>7</v>
      </c>
      <c r="G53" s="50">
        <v>0</v>
      </c>
      <c r="H53" s="50">
        <v>2</v>
      </c>
      <c r="I53" s="50">
        <v>1</v>
      </c>
      <c r="J53" s="50">
        <v>2</v>
      </c>
      <c r="K53" s="50">
        <v>1</v>
      </c>
      <c r="L53" s="50">
        <v>0</v>
      </c>
      <c r="M53" s="50">
        <v>1</v>
      </c>
      <c r="N53" s="50">
        <v>2</v>
      </c>
      <c r="O53" s="50">
        <v>0</v>
      </c>
      <c r="P53" s="50">
        <v>0</v>
      </c>
      <c r="Q53" s="50">
        <v>2</v>
      </c>
      <c r="R53" s="50" t="s">
        <v>219</v>
      </c>
      <c r="S53" s="50">
        <v>1</v>
      </c>
      <c r="T53" s="50">
        <v>2</v>
      </c>
      <c r="U53" s="50">
        <v>1</v>
      </c>
      <c r="V53" s="50">
        <v>0</v>
      </c>
      <c r="W53" s="50">
        <v>1</v>
      </c>
      <c r="X53" s="50">
        <v>0</v>
      </c>
      <c r="Y53" s="50">
        <v>0</v>
      </c>
      <c r="Z53" s="50">
        <v>4</v>
      </c>
      <c r="AA53" s="50">
        <v>0</v>
      </c>
      <c r="AB53" s="50">
        <v>0</v>
      </c>
      <c r="AC53" s="347"/>
      <c r="AD53" s="68" t="s">
        <v>339</v>
      </c>
      <c r="AE53" s="104"/>
      <c r="AF53" s="96"/>
      <c r="AG53" s="160">
        <v>25234061.949999999</v>
      </c>
      <c r="AH53" s="160">
        <v>24043722.32</v>
      </c>
      <c r="AI53" s="160">
        <v>28669481.550000001</v>
      </c>
      <c r="AJ53" s="160">
        <v>19043722.32</v>
      </c>
      <c r="AK53" s="159">
        <f>AG53+AH53+AI53+AJ53</f>
        <v>96990988.139999986</v>
      </c>
      <c r="AL53" s="104">
        <v>2019</v>
      </c>
      <c r="AM53" s="10"/>
    </row>
    <row r="54" spans="1:39" s="8" customFormat="1" ht="47.25" customHeight="1" x14ac:dyDescent="0.25">
      <c r="A54" s="1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v>1</v>
      </c>
      <c r="T54" s="50">
        <v>2</v>
      </c>
      <c r="U54" s="50">
        <v>1</v>
      </c>
      <c r="V54" s="50">
        <v>0</v>
      </c>
      <c r="W54" s="50">
        <v>1</v>
      </c>
      <c r="X54" s="50">
        <v>0</v>
      </c>
      <c r="Y54" s="50">
        <v>0</v>
      </c>
      <c r="Z54" s="50">
        <v>4</v>
      </c>
      <c r="AA54" s="50">
        <v>0</v>
      </c>
      <c r="AB54" s="50">
        <v>1</v>
      </c>
      <c r="AC54" s="71" t="s">
        <v>44</v>
      </c>
      <c r="AD54" s="68" t="s">
        <v>418</v>
      </c>
      <c r="AE54" s="104" t="s">
        <v>40</v>
      </c>
      <c r="AF54" s="80">
        <v>2222</v>
      </c>
      <c r="AG54" s="80">
        <v>2223</v>
      </c>
      <c r="AH54" s="80">
        <v>2347</v>
      </c>
      <c r="AI54" s="80">
        <v>2347</v>
      </c>
      <c r="AJ54" s="80">
        <v>2347</v>
      </c>
      <c r="AK54" s="122">
        <v>11486</v>
      </c>
      <c r="AL54" s="104">
        <v>2019</v>
      </c>
      <c r="AM54" s="10"/>
    </row>
    <row r="55" spans="1:39" s="8" customFormat="1" ht="47.25" customHeight="1" x14ac:dyDescent="0.25">
      <c r="A55" s="1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v>1</v>
      </c>
      <c r="T55" s="50">
        <v>2</v>
      </c>
      <c r="U55" s="50">
        <v>1</v>
      </c>
      <c r="V55" s="50">
        <v>0</v>
      </c>
      <c r="W55" s="50">
        <v>1</v>
      </c>
      <c r="X55" s="50">
        <v>0</v>
      </c>
      <c r="Y55" s="50">
        <v>0</v>
      </c>
      <c r="Z55" s="50">
        <v>4</v>
      </c>
      <c r="AA55" s="50">
        <v>0</v>
      </c>
      <c r="AB55" s="50">
        <v>2</v>
      </c>
      <c r="AC55" s="71" t="s">
        <v>45</v>
      </c>
      <c r="AD55" s="68" t="s">
        <v>339</v>
      </c>
      <c r="AE55" s="104" t="s">
        <v>40</v>
      </c>
      <c r="AF55" s="100">
        <f>(AF51+AF52)/AF54</f>
        <v>59225.033006300633</v>
      </c>
      <c r="AG55" s="100">
        <f>(AG50+AG53)/AG54</f>
        <v>55143.392690058477</v>
      </c>
      <c r="AH55" s="100">
        <f>(AH50+AH53)/AH54</f>
        <v>52105.974571793777</v>
      </c>
      <c r="AI55" s="100">
        <f>(AI50+AI53)/AI54</f>
        <v>54076.898828291436</v>
      </c>
      <c r="AJ55" s="100">
        <f>(AJ50+AJ53)/AJ54</f>
        <v>49975.595364294844</v>
      </c>
      <c r="AK55" s="100">
        <v>54038.46</v>
      </c>
      <c r="AL55" s="104">
        <v>2019</v>
      </c>
      <c r="AM55" s="10"/>
    </row>
    <row r="56" spans="1:39" s="8" customFormat="1" ht="58.5" customHeight="1" x14ac:dyDescent="0.25">
      <c r="A56" s="1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v>1</v>
      </c>
      <c r="T56" s="50">
        <v>2</v>
      </c>
      <c r="U56" s="50">
        <v>1</v>
      </c>
      <c r="V56" s="50">
        <v>0</v>
      </c>
      <c r="W56" s="50">
        <v>1</v>
      </c>
      <c r="X56" s="50">
        <v>0</v>
      </c>
      <c r="Y56" s="50">
        <v>0</v>
      </c>
      <c r="Z56" s="50">
        <v>4</v>
      </c>
      <c r="AA56" s="50">
        <v>0</v>
      </c>
      <c r="AB56" s="50">
        <v>3</v>
      </c>
      <c r="AC56" s="71" t="s">
        <v>177</v>
      </c>
      <c r="AD56" s="68" t="s">
        <v>338</v>
      </c>
      <c r="AE56" s="104" t="s">
        <v>40</v>
      </c>
      <c r="AF56" s="104">
        <v>9</v>
      </c>
      <c r="AG56" s="104">
        <v>24.4</v>
      </c>
      <c r="AH56" s="104">
        <v>25.1</v>
      </c>
      <c r="AI56" s="104">
        <v>25.2</v>
      </c>
      <c r="AJ56" s="104">
        <v>25.3</v>
      </c>
      <c r="AK56" s="122">
        <v>24.9</v>
      </c>
      <c r="AL56" s="104">
        <v>2019</v>
      </c>
      <c r="AM56" s="10"/>
    </row>
    <row r="57" spans="1:39" s="8" customFormat="1" ht="65.25" customHeight="1" x14ac:dyDescent="0.25">
      <c r="A57" s="1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v>1</v>
      </c>
      <c r="T57" s="50">
        <v>2</v>
      </c>
      <c r="U57" s="50">
        <v>1</v>
      </c>
      <c r="V57" s="50">
        <v>0</v>
      </c>
      <c r="W57" s="50">
        <v>1</v>
      </c>
      <c r="X57" s="50">
        <v>0</v>
      </c>
      <c r="Y57" s="50">
        <v>0</v>
      </c>
      <c r="Z57" s="50">
        <v>4</v>
      </c>
      <c r="AA57" s="50">
        <v>0</v>
      </c>
      <c r="AB57" s="50">
        <v>4</v>
      </c>
      <c r="AC57" s="48" t="s">
        <v>178</v>
      </c>
      <c r="AD57" s="68" t="s">
        <v>338</v>
      </c>
      <c r="AE57" s="104" t="s">
        <v>40</v>
      </c>
      <c r="AF57" s="104">
        <v>5</v>
      </c>
      <c r="AG57" s="104">
        <v>5</v>
      </c>
      <c r="AH57" s="104">
        <v>5.7</v>
      </c>
      <c r="AI57" s="104">
        <v>5.6</v>
      </c>
      <c r="AJ57" s="104">
        <v>5.6</v>
      </c>
      <c r="AK57" s="122">
        <v>5.4</v>
      </c>
      <c r="AL57" s="104">
        <v>2019</v>
      </c>
      <c r="AM57" s="10"/>
    </row>
    <row r="58" spans="1:39" s="8" customFormat="1" ht="60" customHeight="1" x14ac:dyDescent="0.25">
      <c r="A58" s="10"/>
      <c r="B58" s="50">
        <v>0</v>
      </c>
      <c r="C58" s="50">
        <v>0</v>
      </c>
      <c r="D58" s="50">
        <v>9</v>
      </c>
      <c r="E58" s="50">
        <v>0</v>
      </c>
      <c r="F58" s="50">
        <v>7</v>
      </c>
      <c r="G58" s="50">
        <v>0</v>
      </c>
      <c r="H58" s="50">
        <v>2</v>
      </c>
      <c r="I58" s="50">
        <v>1</v>
      </c>
      <c r="J58" s="50">
        <v>2</v>
      </c>
      <c r="K58" s="50">
        <v>1</v>
      </c>
      <c r="L58" s="50"/>
      <c r="M58" s="50"/>
      <c r="N58" s="50">
        <v>2</v>
      </c>
      <c r="O58" s="50">
        <v>0</v>
      </c>
      <c r="P58" s="50">
        <v>0</v>
      </c>
      <c r="Q58" s="50">
        <v>9</v>
      </c>
      <c r="R58" s="50"/>
      <c r="S58" s="50">
        <v>1</v>
      </c>
      <c r="T58" s="50">
        <v>2</v>
      </c>
      <c r="U58" s="50">
        <v>1</v>
      </c>
      <c r="V58" s="50">
        <v>0</v>
      </c>
      <c r="W58" s="50">
        <v>1</v>
      </c>
      <c r="X58" s="50">
        <v>0</v>
      </c>
      <c r="Y58" s="50">
        <v>0</v>
      </c>
      <c r="Z58" s="50">
        <v>5</v>
      </c>
      <c r="AA58" s="50">
        <v>0</v>
      </c>
      <c r="AB58" s="50">
        <v>0</v>
      </c>
      <c r="AC58" s="348" t="s">
        <v>288</v>
      </c>
      <c r="AD58" s="68" t="s">
        <v>339</v>
      </c>
      <c r="AE58" s="104">
        <v>20175528.079999998</v>
      </c>
      <c r="AF58" s="96">
        <v>22201309.300000001</v>
      </c>
      <c r="AG58" s="96"/>
      <c r="AH58" s="94"/>
      <c r="AI58" s="94"/>
      <c r="AJ58" s="94"/>
      <c r="AK58" s="122">
        <f>AE58+AF58+AG58+AH58</f>
        <v>42376837.379999995</v>
      </c>
      <c r="AL58" s="104">
        <v>2015</v>
      </c>
      <c r="AM58" s="10"/>
    </row>
    <row r="59" spans="1:39" s="8" customFormat="1" ht="30.75" customHeight="1" x14ac:dyDescent="0.25">
      <c r="A59" s="10"/>
      <c r="B59" s="50">
        <v>0</v>
      </c>
      <c r="C59" s="50">
        <v>0</v>
      </c>
      <c r="D59" s="50">
        <v>9</v>
      </c>
      <c r="E59" s="50">
        <v>0</v>
      </c>
      <c r="F59" s="50">
        <v>7</v>
      </c>
      <c r="G59" s="50">
        <v>0</v>
      </c>
      <c r="H59" s="50">
        <v>2</v>
      </c>
      <c r="I59" s="50">
        <v>1</v>
      </c>
      <c r="J59" s="50">
        <v>2</v>
      </c>
      <c r="K59" s="50">
        <v>1</v>
      </c>
      <c r="L59" s="50">
        <v>0</v>
      </c>
      <c r="M59" s="50">
        <v>1</v>
      </c>
      <c r="N59" s="50">
        <v>2</v>
      </c>
      <c r="O59" s="50">
        <v>0</v>
      </c>
      <c r="P59" s="50">
        <v>0</v>
      </c>
      <c r="Q59" s="50">
        <v>3</v>
      </c>
      <c r="R59" s="50" t="s">
        <v>219</v>
      </c>
      <c r="S59" s="50">
        <v>1</v>
      </c>
      <c r="T59" s="50">
        <v>2</v>
      </c>
      <c r="U59" s="50">
        <v>1</v>
      </c>
      <c r="V59" s="50">
        <v>0</v>
      </c>
      <c r="W59" s="50">
        <v>1</v>
      </c>
      <c r="X59" s="50">
        <v>0</v>
      </c>
      <c r="Y59" s="50">
        <v>0</v>
      </c>
      <c r="Z59" s="50">
        <v>5</v>
      </c>
      <c r="AA59" s="50">
        <v>0</v>
      </c>
      <c r="AB59" s="50">
        <v>0</v>
      </c>
      <c r="AC59" s="349"/>
      <c r="AD59" s="68" t="s">
        <v>339</v>
      </c>
      <c r="AE59" s="104"/>
      <c r="AF59" s="96"/>
      <c r="AG59" s="160">
        <v>22101788.699999999</v>
      </c>
      <c r="AH59" s="160">
        <v>33754807.25</v>
      </c>
      <c r="AI59" s="160">
        <v>36506768.829999998</v>
      </c>
      <c r="AJ59" s="160">
        <v>28398223.27</v>
      </c>
      <c r="AK59" s="122">
        <f>AG59+AH59+AI59+AJ59</f>
        <v>120761588.05</v>
      </c>
      <c r="AL59" s="104">
        <v>2019</v>
      </c>
      <c r="AM59" s="10"/>
    </row>
    <row r="60" spans="1:39" s="8" customFormat="1" ht="51" customHeight="1" x14ac:dyDescent="0.25">
      <c r="A60" s="1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v>1</v>
      </c>
      <c r="T60" s="50">
        <v>2</v>
      </c>
      <c r="U60" s="50">
        <v>1</v>
      </c>
      <c r="V60" s="50">
        <v>0</v>
      </c>
      <c r="W60" s="50">
        <v>1</v>
      </c>
      <c r="X60" s="50">
        <v>0</v>
      </c>
      <c r="Y60" s="50">
        <v>0</v>
      </c>
      <c r="Z60" s="50">
        <v>5</v>
      </c>
      <c r="AA60" s="50">
        <v>0</v>
      </c>
      <c r="AB60" s="50">
        <v>1</v>
      </c>
      <c r="AC60" s="54" t="s">
        <v>46</v>
      </c>
      <c r="AD60" s="68" t="s">
        <v>418</v>
      </c>
      <c r="AE60" s="104" t="s">
        <v>40</v>
      </c>
      <c r="AF60" s="80">
        <v>2041</v>
      </c>
      <c r="AG60" s="80">
        <v>2091</v>
      </c>
      <c r="AH60" s="80">
        <v>2607</v>
      </c>
      <c r="AI60" s="80">
        <v>2434</v>
      </c>
      <c r="AJ60" s="80">
        <v>2434</v>
      </c>
      <c r="AK60" s="122">
        <v>11607</v>
      </c>
      <c r="AL60" s="104">
        <v>2019</v>
      </c>
      <c r="AM60" s="10"/>
    </row>
    <row r="61" spans="1:39" s="8" customFormat="1" ht="59.25" customHeight="1" x14ac:dyDescent="0.25">
      <c r="A61" s="1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85"/>
      <c r="O61" s="85"/>
      <c r="P61" s="50"/>
      <c r="Q61" s="50"/>
      <c r="R61" s="50"/>
      <c r="S61" s="50">
        <v>1</v>
      </c>
      <c r="T61" s="50">
        <v>2</v>
      </c>
      <c r="U61" s="50">
        <v>1</v>
      </c>
      <c r="V61" s="50">
        <v>0</v>
      </c>
      <c r="W61" s="50">
        <v>1</v>
      </c>
      <c r="X61" s="50">
        <v>0</v>
      </c>
      <c r="Y61" s="50">
        <v>0</v>
      </c>
      <c r="Z61" s="50">
        <v>5</v>
      </c>
      <c r="AA61" s="50">
        <v>0</v>
      </c>
      <c r="AB61" s="50">
        <v>2</v>
      </c>
      <c r="AC61" s="54" t="s">
        <v>47</v>
      </c>
      <c r="AD61" s="68" t="s">
        <v>339</v>
      </c>
      <c r="AE61" s="104" t="s">
        <v>40</v>
      </c>
      <c r="AF61" s="100">
        <f>AF58/AF60</f>
        <v>10877.662567368938</v>
      </c>
      <c r="AG61" s="100">
        <f>AG59/AG60</f>
        <v>10569.96111908178</v>
      </c>
      <c r="AH61" s="100">
        <f>AH59/AH60</f>
        <v>12947.758822401227</v>
      </c>
      <c r="AI61" s="100">
        <f>AI59/AI60</f>
        <v>14998.672485620376</v>
      </c>
      <c r="AJ61" s="100">
        <f>AJ59/AJ60</f>
        <v>11667.306191454396</v>
      </c>
      <c r="AK61" s="105">
        <v>12316.96</v>
      </c>
      <c r="AL61" s="104">
        <v>2019</v>
      </c>
      <c r="AM61" s="10"/>
    </row>
    <row r="62" spans="1:39" s="8" customFormat="1" ht="59.25" customHeight="1" x14ac:dyDescent="0.25">
      <c r="A62" s="10"/>
      <c r="B62" s="50">
        <v>0</v>
      </c>
      <c r="C62" s="50">
        <v>0</v>
      </c>
      <c r="D62" s="50">
        <v>9</v>
      </c>
      <c r="E62" s="50">
        <v>0</v>
      </c>
      <c r="F62" s="50">
        <v>7</v>
      </c>
      <c r="G62" s="50">
        <v>0</v>
      </c>
      <c r="H62" s="50">
        <v>2</v>
      </c>
      <c r="I62" s="50">
        <v>1</v>
      </c>
      <c r="J62" s="50">
        <v>2</v>
      </c>
      <c r="K62" s="50">
        <v>1</v>
      </c>
      <c r="L62" s="50">
        <v>0</v>
      </c>
      <c r="M62" s="50">
        <v>1</v>
      </c>
      <c r="N62" s="50">
        <v>2</v>
      </c>
      <c r="O62" s="50">
        <v>0</v>
      </c>
      <c r="P62" s="50">
        <v>1</v>
      </c>
      <c r="Q62" s="50">
        <v>1</v>
      </c>
      <c r="R62" s="50" t="s">
        <v>220</v>
      </c>
      <c r="S62" s="50">
        <v>1</v>
      </c>
      <c r="T62" s="50">
        <v>2</v>
      </c>
      <c r="U62" s="50">
        <v>1</v>
      </c>
      <c r="V62" s="50">
        <v>0</v>
      </c>
      <c r="W62" s="50">
        <v>1</v>
      </c>
      <c r="X62" s="50">
        <v>0</v>
      </c>
      <c r="Y62" s="50">
        <v>0</v>
      </c>
      <c r="Z62" s="50">
        <v>6</v>
      </c>
      <c r="AA62" s="50">
        <v>0</v>
      </c>
      <c r="AB62" s="50">
        <v>0</v>
      </c>
      <c r="AC62" s="328" t="s">
        <v>182</v>
      </c>
      <c r="AD62" s="68" t="s">
        <v>339</v>
      </c>
      <c r="AE62" s="104"/>
      <c r="AF62" s="100"/>
      <c r="AG62" s="195">
        <v>95000</v>
      </c>
      <c r="AH62" s="195"/>
      <c r="AI62" s="195"/>
      <c r="AJ62" s="195"/>
      <c r="AK62" s="195">
        <v>95000</v>
      </c>
      <c r="AL62" s="104">
        <v>2016</v>
      </c>
      <c r="AM62" s="10"/>
    </row>
    <row r="63" spans="1:39" s="8" customFormat="1" x14ac:dyDescent="0.25">
      <c r="A63" s="10"/>
      <c r="B63" s="50">
        <v>0</v>
      </c>
      <c r="C63" s="50">
        <v>0</v>
      </c>
      <c r="D63" s="50">
        <v>9</v>
      </c>
      <c r="E63" s="50">
        <v>0</v>
      </c>
      <c r="F63" s="50">
        <v>7</v>
      </c>
      <c r="G63" s="50">
        <v>0</v>
      </c>
      <c r="H63" s="50">
        <v>2</v>
      </c>
      <c r="I63" s="50">
        <v>1</v>
      </c>
      <c r="J63" s="50">
        <v>2</v>
      </c>
      <c r="K63" s="50">
        <v>1</v>
      </c>
      <c r="L63" s="50"/>
      <c r="M63" s="50"/>
      <c r="N63" s="85">
        <v>2</v>
      </c>
      <c r="O63" s="85">
        <v>0</v>
      </c>
      <c r="P63" s="50">
        <v>3</v>
      </c>
      <c r="Q63" s="50">
        <v>3</v>
      </c>
      <c r="R63" s="50"/>
      <c r="S63" s="50">
        <v>1</v>
      </c>
      <c r="T63" s="50">
        <v>2</v>
      </c>
      <c r="U63" s="50">
        <v>1</v>
      </c>
      <c r="V63" s="50">
        <v>0</v>
      </c>
      <c r="W63" s="50">
        <v>1</v>
      </c>
      <c r="X63" s="50">
        <v>0</v>
      </c>
      <c r="Y63" s="50">
        <v>0</v>
      </c>
      <c r="Z63" s="50">
        <v>6</v>
      </c>
      <c r="AA63" s="50">
        <v>0</v>
      </c>
      <c r="AB63" s="50">
        <v>0</v>
      </c>
      <c r="AC63" s="329"/>
      <c r="AD63" s="68" t="s">
        <v>339</v>
      </c>
      <c r="AE63" s="105">
        <v>38000</v>
      </c>
      <c r="AF63" s="97">
        <v>710920.97</v>
      </c>
      <c r="AG63" s="80"/>
      <c r="AH63" s="80"/>
      <c r="AI63" s="80"/>
      <c r="AJ63" s="80"/>
      <c r="AK63" s="105">
        <f>AE63+AF63+AG63+AH63</f>
        <v>748920.97</v>
      </c>
      <c r="AL63" s="80">
        <v>2015</v>
      </c>
      <c r="AM63" s="10"/>
    </row>
    <row r="64" spans="1:39" s="8" customFormat="1" ht="36" customHeight="1" x14ac:dyDescent="0.25">
      <c r="A64" s="10"/>
      <c r="B64" s="50">
        <v>0</v>
      </c>
      <c r="C64" s="50">
        <v>0</v>
      </c>
      <c r="D64" s="50">
        <v>9</v>
      </c>
      <c r="E64" s="50">
        <v>0</v>
      </c>
      <c r="F64" s="50">
        <v>7</v>
      </c>
      <c r="G64" s="50">
        <v>0</v>
      </c>
      <c r="H64" s="50">
        <v>2</v>
      </c>
      <c r="I64" s="50">
        <v>1</v>
      </c>
      <c r="J64" s="50">
        <v>2</v>
      </c>
      <c r="K64" s="50">
        <v>1</v>
      </c>
      <c r="L64" s="50"/>
      <c r="M64" s="50"/>
      <c r="N64" s="50">
        <v>2</v>
      </c>
      <c r="O64" s="50">
        <v>0</v>
      </c>
      <c r="P64" s="50">
        <v>3</v>
      </c>
      <c r="Q64" s="50">
        <v>3</v>
      </c>
      <c r="R64" s="50"/>
      <c r="S64" s="50">
        <v>1</v>
      </c>
      <c r="T64" s="50">
        <v>2</v>
      </c>
      <c r="U64" s="50">
        <v>1</v>
      </c>
      <c r="V64" s="50">
        <v>0</v>
      </c>
      <c r="W64" s="50">
        <v>1</v>
      </c>
      <c r="X64" s="50">
        <v>0</v>
      </c>
      <c r="Y64" s="50">
        <v>0</v>
      </c>
      <c r="Z64" s="50">
        <v>6</v>
      </c>
      <c r="AA64" s="50">
        <v>0</v>
      </c>
      <c r="AB64" s="50">
        <v>0</v>
      </c>
      <c r="AC64" s="48" t="s">
        <v>415</v>
      </c>
      <c r="AD64" s="68" t="s">
        <v>339</v>
      </c>
      <c r="AE64" s="105">
        <v>38000</v>
      </c>
      <c r="AF64" s="97">
        <v>21000</v>
      </c>
      <c r="AG64" s="80"/>
      <c r="AH64" s="80"/>
      <c r="AI64" s="80"/>
      <c r="AJ64" s="80"/>
      <c r="AK64" s="105">
        <f>AE64+AF64+AG64+AH64</f>
        <v>59000</v>
      </c>
      <c r="AL64" s="80">
        <v>2015</v>
      </c>
      <c r="AM64" s="10"/>
    </row>
    <row r="65" spans="1:39" s="8" customFormat="1" ht="37.5" customHeight="1" x14ac:dyDescent="0.25">
      <c r="A65" s="10"/>
      <c r="B65" s="50">
        <v>0</v>
      </c>
      <c r="C65" s="50">
        <v>0</v>
      </c>
      <c r="D65" s="50">
        <v>9</v>
      </c>
      <c r="E65" s="50">
        <v>0</v>
      </c>
      <c r="F65" s="50">
        <v>7</v>
      </c>
      <c r="G65" s="50">
        <v>0</v>
      </c>
      <c r="H65" s="50">
        <v>2</v>
      </c>
      <c r="I65" s="50">
        <v>1</v>
      </c>
      <c r="J65" s="50">
        <v>2</v>
      </c>
      <c r="K65" s="50">
        <v>1</v>
      </c>
      <c r="L65" s="50"/>
      <c r="M65" s="50"/>
      <c r="N65" s="50">
        <v>7</v>
      </c>
      <c r="O65" s="50">
        <v>8</v>
      </c>
      <c r="P65" s="85">
        <v>0</v>
      </c>
      <c r="Q65" s="85">
        <v>6</v>
      </c>
      <c r="R65" s="85"/>
      <c r="S65" s="50">
        <v>1</v>
      </c>
      <c r="T65" s="50">
        <v>2</v>
      </c>
      <c r="U65" s="50">
        <v>1</v>
      </c>
      <c r="V65" s="50">
        <v>0</v>
      </c>
      <c r="W65" s="50">
        <v>1</v>
      </c>
      <c r="X65" s="50">
        <v>0</v>
      </c>
      <c r="Y65" s="50">
        <v>0</v>
      </c>
      <c r="Z65" s="50">
        <v>6</v>
      </c>
      <c r="AA65" s="50">
        <v>0</v>
      </c>
      <c r="AB65" s="50">
        <v>0</v>
      </c>
      <c r="AC65" s="48" t="s">
        <v>399</v>
      </c>
      <c r="AD65" s="68" t="s">
        <v>339</v>
      </c>
      <c r="AE65" s="105">
        <v>8500</v>
      </c>
      <c r="AF65" s="68"/>
      <c r="AG65" s="80"/>
      <c r="AH65" s="80"/>
      <c r="AI65" s="80"/>
      <c r="AJ65" s="80"/>
      <c r="AK65" s="105">
        <v>8500</v>
      </c>
      <c r="AL65" s="80">
        <v>2014</v>
      </c>
      <c r="AM65" s="10"/>
    </row>
    <row r="66" spans="1:39" s="8" customFormat="1" ht="69" customHeight="1" x14ac:dyDescent="0.25">
      <c r="A66" s="1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85"/>
      <c r="Q66" s="85"/>
      <c r="R66" s="85"/>
      <c r="S66" s="50">
        <v>1</v>
      </c>
      <c r="T66" s="50">
        <v>2</v>
      </c>
      <c r="U66" s="50">
        <v>1</v>
      </c>
      <c r="V66" s="50">
        <v>0</v>
      </c>
      <c r="W66" s="50">
        <v>1</v>
      </c>
      <c r="X66" s="50">
        <v>0</v>
      </c>
      <c r="Y66" s="50">
        <v>0</v>
      </c>
      <c r="Z66" s="50">
        <v>6</v>
      </c>
      <c r="AA66" s="50">
        <v>0</v>
      </c>
      <c r="AB66" s="50">
        <v>1</v>
      </c>
      <c r="AC66" s="48" t="s">
        <v>179</v>
      </c>
      <c r="AD66" s="68" t="s">
        <v>338</v>
      </c>
      <c r="AE66" s="105" t="s">
        <v>40</v>
      </c>
      <c r="AF66" s="123">
        <v>3</v>
      </c>
      <c r="AG66" s="80" t="s">
        <v>40</v>
      </c>
      <c r="AH66" s="80" t="s">
        <v>40</v>
      </c>
      <c r="AI66" s="80" t="s">
        <v>40</v>
      </c>
      <c r="AJ66" s="80" t="s">
        <v>40</v>
      </c>
      <c r="AK66" s="122">
        <v>3</v>
      </c>
      <c r="AL66" s="80">
        <v>2015</v>
      </c>
      <c r="AM66" s="10"/>
    </row>
    <row r="67" spans="1:39" s="8" customFormat="1" ht="78.75" customHeight="1" x14ac:dyDescent="0.25">
      <c r="A67" s="10"/>
      <c r="B67" s="50">
        <v>0</v>
      </c>
      <c r="C67" s="50">
        <v>0</v>
      </c>
      <c r="D67" s="50">
        <v>9</v>
      </c>
      <c r="E67" s="50">
        <v>0</v>
      </c>
      <c r="F67" s="50">
        <v>7</v>
      </c>
      <c r="G67" s="50">
        <v>0</v>
      </c>
      <c r="H67" s="50">
        <v>2</v>
      </c>
      <c r="I67" s="50">
        <v>1</v>
      </c>
      <c r="J67" s="50">
        <v>2</v>
      </c>
      <c r="K67" s="50">
        <v>1</v>
      </c>
      <c r="L67" s="50"/>
      <c r="M67" s="50"/>
      <c r="N67" s="50">
        <v>2</v>
      </c>
      <c r="O67" s="50">
        <v>0</v>
      </c>
      <c r="P67" s="85">
        <v>4</v>
      </c>
      <c r="Q67" s="85">
        <v>3</v>
      </c>
      <c r="R67" s="85"/>
      <c r="S67" s="85">
        <v>1</v>
      </c>
      <c r="T67" s="85">
        <v>2</v>
      </c>
      <c r="U67" s="85">
        <v>1</v>
      </c>
      <c r="V67" s="85">
        <v>0</v>
      </c>
      <c r="W67" s="85">
        <v>1</v>
      </c>
      <c r="X67" s="85">
        <v>0</v>
      </c>
      <c r="Y67" s="85">
        <v>0</v>
      </c>
      <c r="Z67" s="85">
        <v>7</v>
      </c>
      <c r="AA67" s="85">
        <v>0</v>
      </c>
      <c r="AB67" s="85">
        <v>0</v>
      </c>
      <c r="AC67" s="320" t="s">
        <v>121</v>
      </c>
      <c r="AD67" s="68" t="s">
        <v>339</v>
      </c>
      <c r="AE67" s="105">
        <v>8000</v>
      </c>
      <c r="AF67" s="109">
        <v>404403</v>
      </c>
      <c r="AG67" s="80"/>
      <c r="AH67" s="80"/>
      <c r="AI67" s="80"/>
      <c r="AJ67" s="80"/>
      <c r="AK67" s="122">
        <f>AE67+AF67+AG67+AH67</f>
        <v>412403</v>
      </c>
      <c r="AL67" s="80">
        <v>2015</v>
      </c>
      <c r="AM67" s="10"/>
    </row>
    <row r="68" spans="1:39" s="8" customFormat="1" ht="40.5" customHeight="1" x14ac:dyDescent="0.25">
      <c r="A68" s="10"/>
      <c r="B68" s="50">
        <v>0</v>
      </c>
      <c r="C68" s="50">
        <v>0</v>
      </c>
      <c r="D68" s="50">
        <v>9</v>
      </c>
      <c r="E68" s="50">
        <v>0</v>
      </c>
      <c r="F68" s="50">
        <v>7</v>
      </c>
      <c r="G68" s="50">
        <v>0</v>
      </c>
      <c r="H68" s="50">
        <v>2</v>
      </c>
      <c r="I68" s="50">
        <v>1</v>
      </c>
      <c r="J68" s="50">
        <v>2</v>
      </c>
      <c r="K68" s="50">
        <v>1</v>
      </c>
      <c r="L68" s="50">
        <v>0</v>
      </c>
      <c r="M68" s="50">
        <v>1</v>
      </c>
      <c r="N68" s="50">
        <v>2</v>
      </c>
      <c r="O68" s="50">
        <v>0</v>
      </c>
      <c r="P68" s="85">
        <v>1</v>
      </c>
      <c r="Q68" s="85">
        <v>3</v>
      </c>
      <c r="R68" s="85" t="s">
        <v>220</v>
      </c>
      <c r="S68" s="85">
        <v>1</v>
      </c>
      <c r="T68" s="85">
        <v>2</v>
      </c>
      <c r="U68" s="85">
        <v>1</v>
      </c>
      <c r="V68" s="85">
        <v>0</v>
      </c>
      <c r="W68" s="85">
        <v>1</v>
      </c>
      <c r="X68" s="85">
        <v>0</v>
      </c>
      <c r="Y68" s="85">
        <v>0</v>
      </c>
      <c r="Z68" s="85">
        <v>7</v>
      </c>
      <c r="AA68" s="85">
        <v>0</v>
      </c>
      <c r="AB68" s="85">
        <v>0</v>
      </c>
      <c r="AC68" s="321"/>
      <c r="AD68" s="68" t="s">
        <v>339</v>
      </c>
      <c r="AE68" s="105"/>
      <c r="AF68" s="109"/>
      <c r="AG68" s="193">
        <v>128000</v>
      </c>
      <c r="AH68" s="193"/>
      <c r="AI68" s="193"/>
      <c r="AJ68" s="193"/>
      <c r="AK68" s="194">
        <v>128000</v>
      </c>
      <c r="AL68" s="193">
        <v>2016</v>
      </c>
      <c r="AM68" s="10"/>
    </row>
    <row r="69" spans="1:39" s="8" customFormat="1" ht="78" customHeight="1" x14ac:dyDescent="0.25">
      <c r="A69" s="1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85"/>
      <c r="Q69" s="85"/>
      <c r="R69" s="85"/>
      <c r="S69" s="85">
        <v>1</v>
      </c>
      <c r="T69" s="85">
        <v>2</v>
      </c>
      <c r="U69" s="85">
        <v>1</v>
      </c>
      <c r="V69" s="85">
        <v>0</v>
      </c>
      <c r="W69" s="85">
        <v>1</v>
      </c>
      <c r="X69" s="85">
        <v>0</v>
      </c>
      <c r="Y69" s="85">
        <v>0</v>
      </c>
      <c r="Z69" s="85">
        <v>7</v>
      </c>
      <c r="AA69" s="85">
        <v>0</v>
      </c>
      <c r="AB69" s="85">
        <v>1</v>
      </c>
      <c r="AC69" s="54" t="s">
        <v>183</v>
      </c>
      <c r="AD69" s="68" t="s">
        <v>338</v>
      </c>
      <c r="AE69" s="105" t="s">
        <v>40</v>
      </c>
      <c r="AF69" s="124">
        <v>7</v>
      </c>
      <c r="AG69" s="80"/>
      <c r="AH69" s="80"/>
      <c r="AI69" s="80"/>
      <c r="AJ69" s="80"/>
      <c r="AK69" s="122">
        <v>7</v>
      </c>
      <c r="AL69" s="80">
        <v>2015</v>
      </c>
      <c r="AM69" s="10"/>
    </row>
    <row r="70" spans="1:39" s="8" customFormat="1" ht="93" customHeight="1" x14ac:dyDescent="0.25">
      <c r="A70" s="10"/>
      <c r="B70" s="50">
        <v>0</v>
      </c>
      <c r="C70" s="50">
        <v>0</v>
      </c>
      <c r="D70" s="50">
        <v>9</v>
      </c>
      <c r="E70" s="50">
        <v>0</v>
      </c>
      <c r="F70" s="50">
        <v>7</v>
      </c>
      <c r="G70" s="50">
        <v>0</v>
      </c>
      <c r="H70" s="50">
        <v>2</v>
      </c>
      <c r="I70" s="50">
        <v>1</v>
      </c>
      <c r="J70" s="50">
        <v>2</v>
      </c>
      <c r="K70" s="50">
        <v>1</v>
      </c>
      <c r="L70" s="50">
        <v>0</v>
      </c>
      <c r="M70" s="50">
        <v>1</v>
      </c>
      <c r="N70" s="50">
        <v>2</v>
      </c>
      <c r="O70" s="50">
        <v>0</v>
      </c>
      <c r="P70" s="85">
        <v>1</v>
      </c>
      <c r="Q70" s="85">
        <v>5</v>
      </c>
      <c r="R70" s="85" t="s">
        <v>462</v>
      </c>
      <c r="S70" s="50">
        <v>1</v>
      </c>
      <c r="T70" s="50">
        <v>2</v>
      </c>
      <c r="U70" s="50">
        <v>1</v>
      </c>
      <c r="V70" s="50">
        <v>0</v>
      </c>
      <c r="W70" s="50">
        <v>1</v>
      </c>
      <c r="X70" s="50">
        <v>0</v>
      </c>
      <c r="Y70" s="50">
        <v>0</v>
      </c>
      <c r="Z70" s="50">
        <v>8</v>
      </c>
      <c r="AA70" s="50">
        <v>0</v>
      </c>
      <c r="AB70" s="50">
        <v>0</v>
      </c>
      <c r="AC70" s="54" t="s">
        <v>468</v>
      </c>
      <c r="AD70" s="68" t="s">
        <v>339</v>
      </c>
      <c r="AE70" s="105"/>
      <c r="AF70" s="68"/>
      <c r="AG70" s="195">
        <v>60000</v>
      </c>
      <c r="AH70" s="193"/>
      <c r="AI70" s="193"/>
      <c r="AJ70" s="193"/>
      <c r="AK70" s="198">
        <v>60000</v>
      </c>
      <c r="AL70" s="80">
        <v>2016</v>
      </c>
      <c r="AM70" s="10"/>
    </row>
    <row r="71" spans="1:39" s="8" customFormat="1" ht="47.25" customHeight="1" x14ac:dyDescent="0.25">
      <c r="A71" s="1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85"/>
      <c r="Q71" s="85"/>
      <c r="R71" s="85"/>
      <c r="S71" s="50">
        <v>1</v>
      </c>
      <c r="T71" s="50">
        <v>2</v>
      </c>
      <c r="U71" s="50">
        <v>1</v>
      </c>
      <c r="V71" s="50">
        <v>0</v>
      </c>
      <c r="W71" s="50">
        <v>1</v>
      </c>
      <c r="X71" s="50">
        <v>0</v>
      </c>
      <c r="Y71" s="50">
        <v>0</v>
      </c>
      <c r="Z71" s="50">
        <v>8</v>
      </c>
      <c r="AA71" s="50">
        <v>0</v>
      </c>
      <c r="AB71" s="50">
        <v>1</v>
      </c>
      <c r="AC71" s="48" t="s">
        <v>469</v>
      </c>
      <c r="AD71" s="68" t="s">
        <v>338</v>
      </c>
      <c r="AE71" s="105" t="s">
        <v>40</v>
      </c>
      <c r="AF71" s="123" t="s">
        <v>40</v>
      </c>
      <c r="AG71" s="80">
        <v>1</v>
      </c>
      <c r="AH71" s="80" t="s">
        <v>40</v>
      </c>
      <c r="AI71" s="80"/>
      <c r="AJ71" s="80"/>
      <c r="AK71" s="122">
        <v>1</v>
      </c>
      <c r="AL71" s="80">
        <v>2016</v>
      </c>
      <c r="AM71" s="10"/>
    </row>
    <row r="72" spans="1:39" s="8" customFormat="1" ht="54" customHeight="1" x14ac:dyDescent="0.25">
      <c r="A72" s="10"/>
      <c r="B72" s="278">
        <v>0</v>
      </c>
      <c r="C72" s="278">
        <v>0</v>
      </c>
      <c r="D72" s="278">
        <v>9</v>
      </c>
      <c r="E72" s="278">
        <v>0</v>
      </c>
      <c r="F72" s="278">
        <v>7</v>
      </c>
      <c r="G72" s="278">
        <v>0</v>
      </c>
      <c r="H72" s="278">
        <v>2</v>
      </c>
      <c r="I72" s="278">
        <v>1</v>
      </c>
      <c r="J72" s="278">
        <v>2</v>
      </c>
      <c r="K72" s="278">
        <v>1</v>
      </c>
      <c r="L72" s="278">
        <v>0</v>
      </c>
      <c r="M72" s="278">
        <v>2</v>
      </c>
      <c r="N72" s="278">
        <v>2</v>
      </c>
      <c r="O72" s="278">
        <v>0</v>
      </c>
      <c r="P72" s="278">
        <v>1</v>
      </c>
      <c r="Q72" s="278">
        <v>1</v>
      </c>
      <c r="R72" s="278" t="s">
        <v>220</v>
      </c>
      <c r="S72" s="278">
        <v>1</v>
      </c>
      <c r="T72" s="278">
        <v>2</v>
      </c>
      <c r="U72" s="278">
        <v>1</v>
      </c>
      <c r="V72" s="278">
        <v>0</v>
      </c>
      <c r="W72" s="278">
        <v>1</v>
      </c>
      <c r="X72" s="278">
        <v>0</v>
      </c>
      <c r="Y72" s="278">
        <v>0</v>
      </c>
      <c r="Z72" s="278">
        <v>9</v>
      </c>
      <c r="AA72" s="278">
        <v>0</v>
      </c>
      <c r="AB72" s="278">
        <v>0</v>
      </c>
      <c r="AC72" s="279" t="s">
        <v>497</v>
      </c>
      <c r="AD72" s="280" t="s">
        <v>339</v>
      </c>
      <c r="AE72" s="198" t="s">
        <v>40</v>
      </c>
      <c r="AF72" s="281" t="s">
        <v>40</v>
      </c>
      <c r="AG72" s="281" t="s">
        <v>40</v>
      </c>
      <c r="AH72" s="282">
        <v>34000</v>
      </c>
      <c r="AI72" s="193"/>
      <c r="AJ72" s="193"/>
      <c r="AK72" s="282">
        <v>34000</v>
      </c>
      <c r="AL72" s="193">
        <v>2017</v>
      </c>
      <c r="AM72" s="10"/>
    </row>
    <row r="73" spans="1:39" s="8" customFormat="1" ht="69" customHeight="1" x14ac:dyDescent="0.25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85"/>
      <c r="Q73" s="85"/>
      <c r="R73" s="85"/>
      <c r="S73" s="50">
        <v>1</v>
      </c>
      <c r="T73" s="50">
        <v>2</v>
      </c>
      <c r="U73" s="50">
        <v>1</v>
      </c>
      <c r="V73" s="50">
        <v>0</v>
      </c>
      <c r="W73" s="50">
        <v>1</v>
      </c>
      <c r="X73" s="50">
        <v>0</v>
      </c>
      <c r="Y73" s="50">
        <v>0</v>
      </c>
      <c r="Z73" s="50">
        <v>9</v>
      </c>
      <c r="AA73" s="50">
        <v>0</v>
      </c>
      <c r="AB73" s="50">
        <v>1</v>
      </c>
      <c r="AC73" s="48" t="s">
        <v>498</v>
      </c>
      <c r="AD73" s="68" t="s">
        <v>338</v>
      </c>
      <c r="AE73" s="105" t="s">
        <v>40</v>
      </c>
      <c r="AF73" s="105" t="s">
        <v>40</v>
      </c>
      <c r="AG73" s="80" t="s">
        <v>40</v>
      </c>
      <c r="AH73" s="80">
        <v>1</v>
      </c>
      <c r="AI73" s="80"/>
      <c r="AJ73" s="80"/>
      <c r="AK73" s="122">
        <v>1</v>
      </c>
      <c r="AL73" s="80">
        <v>2017</v>
      </c>
      <c r="AM73" s="10"/>
    </row>
    <row r="74" spans="1:39" s="8" customFormat="1" ht="74.25" customHeight="1" x14ac:dyDescent="0.25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85">
        <v>1</v>
      </c>
      <c r="T74" s="85">
        <v>2</v>
      </c>
      <c r="U74" s="85">
        <v>1</v>
      </c>
      <c r="V74" s="85">
        <v>0</v>
      </c>
      <c r="W74" s="85">
        <v>2</v>
      </c>
      <c r="X74" s="85">
        <v>0</v>
      </c>
      <c r="Y74" s="85">
        <v>0</v>
      </c>
      <c r="Z74" s="50">
        <v>0</v>
      </c>
      <c r="AA74" s="50">
        <v>0</v>
      </c>
      <c r="AB74" s="50">
        <v>0</v>
      </c>
      <c r="AC74" s="287" t="s">
        <v>289</v>
      </c>
      <c r="AD74" s="298"/>
      <c r="AE74" s="292"/>
      <c r="AF74" s="289"/>
      <c r="AG74" s="289"/>
      <c r="AH74" s="296">
        <f>AH86+AH91+AH97</f>
        <v>573154.87</v>
      </c>
      <c r="AI74" s="290"/>
      <c r="AJ74" s="290"/>
      <c r="AK74" s="294"/>
      <c r="AL74" s="297"/>
      <c r="AM74" s="10"/>
    </row>
    <row r="75" spans="1:39" s="8" customFormat="1" ht="78" customHeight="1" x14ac:dyDescent="0.25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85">
        <v>1</v>
      </c>
      <c r="T75" s="85">
        <v>2</v>
      </c>
      <c r="U75" s="85">
        <v>1</v>
      </c>
      <c r="V75" s="85">
        <v>0</v>
      </c>
      <c r="W75" s="85">
        <v>2</v>
      </c>
      <c r="X75" s="85">
        <v>0</v>
      </c>
      <c r="Y75" s="85">
        <v>0</v>
      </c>
      <c r="Z75" s="50">
        <v>0</v>
      </c>
      <c r="AA75" s="50">
        <v>0</v>
      </c>
      <c r="AB75" s="50">
        <v>1</v>
      </c>
      <c r="AC75" s="48" t="s">
        <v>380</v>
      </c>
      <c r="AD75" s="68" t="s">
        <v>337</v>
      </c>
      <c r="AE75" s="104">
        <v>100</v>
      </c>
      <c r="AF75" s="80">
        <v>100</v>
      </c>
      <c r="AG75" s="80">
        <v>100</v>
      </c>
      <c r="AH75" s="80">
        <v>100</v>
      </c>
      <c r="AI75" s="80">
        <v>100</v>
      </c>
      <c r="AJ75" s="80">
        <v>100</v>
      </c>
      <c r="AK75" s="122">
        <v>100</v>
      </c>
      <c r="AL75" s="104">
        <v>2019</v>
      </c>
      <c r="AM75" s="10"/>
    </row>
    <row r="76" spans="1:39" s="8" customFormat="1" ht="78" customHeight="1" x14ac:dyDescent="0.25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85">
        <v>1</v>
      </c>
      <c r="T76" s="85">
        <v>2</v>
      </c>
      <c r="U76" s="85">
        <v>1</v>
      </c>
      <c r="V76" s="85">
        <v>0</v>
      </c>
      <c r="W76" s="85">
        <v>2</v>
      </c>
      <c r="X76" s="85">
        <v>0</v>
      </c>
      <c r="Y76" s="85">
        <v>0</v>
      </c>
      <c r="Z76" s="50">
        <v>0</v>
      </c>
      <c r="AA76" s="50">
        <v>0</v>
      </c>
      <c r="AB76" s="50">
        <v>2</v>
      </c>
      <c r="AC76" s="48" t="s">
        <v>184</v>
      </c>
      <c r="AD76" s="68" t="s">
        <v>337</v>
      </c>
      <c r="AE76" s="104">
        <v>83</v>
      </c>
      <c r="AF76" s="104">
        <v>83</v>
      </c>
      <c r="AG76" s="104">
        <v>83</v>
      </c>
      <c r="AH76" s="104">
        <v>83</v>
      </c>
      <c r="AI76" s="104">
        <v>83</v>
      </c>
      <c r="AJ76" s="104">
        <v>83</v>
      </c>
      <c r="AK76" s="122">
        <v>83</v>
      </c>
      <c r="AL76" s="104">
        <v>2019</v>
      </c>
      <c r="AM76" s="10"/>
    </row>
    <row r="77" spans="1:39" s="8" customFormat="1" ht="78" customHeight="1" x14ac:dyDescent="0.25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v>0</v>
      </c>
      <c r="T77" s="50">
        <v>2</v>
      </c>
      <c r="U77" s="50">
        <v>0</v>
      </c>
      <c r="V77" s="50">
        <v>0</v>
      </c>
      <c r="W77" s="50"/>
      <c r="X77" s="50"/>
      <c r="Y77" s="50"/>
      <c r="Z77" s="50">
        <v>0</v>
      </c>
      <c r="AA77" s="50">
        <v>0</v>
      </c>
      <c r="AB77" s="50">
        <v>3</v>
      </c>
      <c r="AC77" s="48" t="s">
        <v>48</v>
      </c>
      <c r="AD77" s="68" t="s">
        <v>338</v>
      </c>
      <c r="AE77" s="104">
        <v>5.5</v>
      </c>
      <c r="AF77" s="104" t="s">
        <v>40</v>
      </c>
      <c r="AG77" s="104" t="s">
        <v>40</v>
      </c>
      <c r="AH77" s="104" t="s">
        <v>40</v>
      </c>
      <c r="AI77" s="104"/>
      <c r="AJ77" s="104"/>
      <c r="AK77" s="122" t="s">
        <v>40</v>
      </c>
      <c r="AL77" s="104">
        <v>2017</v>
      </c>
      <c r="AM77" s="10"/>
    </row>
    <row r="78" spans="1:39" s="8" customFormat="1" ht="45" x14ac:dyDescent="0.25">
      <c r="A78" s="1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85">
        <v>1</v>
      </c>
      <c r="T78" s="85">
        <v>2</v>
      </c>
      <c r="U78" s="85">
        <v>1</v>
      </c>
      <c r="V78" s="85">
        <v>0</v>
      </c>
      <c r="W78" s="85">
        <v>2</v>
      </c>
      <c r="X78" s="85">
        <v>0</v>
      </c>
      <c r="Y78" s="85">
        <v>0</v>
      </c>
      <c r="Z78" s="50">
        <v>0</v>
      </c>
      <c r="AA78" s="50">
        <v>0</v>
      </c>
      <c r="AB78" s="50">
        <v>3</v>
      </c>
      <c r="AC78" s="48" t="s">
        <v>185</v>
      </c>
      <c r="AD78" s="68" t="s">
        <v>338</v>
      </c>
      <c r="AE78" s="133" t="s">
        <v>49</v>
      </c>
      <c r="AF78" s="104" t="s">
        <v>40</v>
      </c>
      <c r="AG78" s="104" t="s">
        <v>40</v>
      </c>
      <c r="AH78" s="104" t="s">
        <v>40</v>
      </c>
      <c r="AI78" s="104" t="s">
        <v>40</v>
      </c>
      <c r="AJ78" s="104" t="s">
        <v>40</v>
      </c>
      <c r="AK78" s="133" t="s">
        <v>49</v>
      </c>
      <c r="AL78" s="104">
        <v>2014</v>
      </c>
      <c r="AM78" s="10"/>
    </row>
    <row r="79" spans="1:39" s="8" customFormat="1" ht="39.75" customHeight="1" x14ac:dyDescent="0.25">
      <c r="A79" s="1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85">
        <v>1</v>
      </c>
      <c r="T79" s="85">
        <v>2</v>
      </c>
      <c r="U79" s="85">
        <v>1</v>
      </c>
      <c r="V79" s="85">
        <v>0</v>
      </c>
      <c r="W79" s="85">
        <v>2</v>
      </c>
      <c r="X79" s="85">
        <v>0</v>
      </c>
      <c r="Y79" s="85">
        <v>0</v>
      </c>
      <c r="Z79" s="50">
        <v>0</v>
      </c>
      <c r="AA79" s="50">
        <v>0</v>
      </c>
      <c r="AB79" s="50">
        <v>4</v>
      </c>
      <c r="AC79" s="48" t="s">
        <v>180</v>
      </c>
      <c r="AD79" s="68" t="s">
        <v>337</v>
      </c>
      <c r="AE79" s="133" t="s">
        <v>50</v>
      </c>
      <c r="AF79" s="104" t="s">
        <v>40</v>
      </c>
      <c r="AG79" s="104" t="s">
        <v>40</v>
      </c>
      <c r="AH79" s="104" t="s">
        <v>40</v>
      </c>
      <c r="AI79" s="104" t="s">
        <v>40</v>
      </c>
      <c r="AJ79" s="104" t="s">
        <v>40</v>
      </c>
      <c r="AK79" s="133" t="s">
        <v>50</v>
      </c>
      <c r="AL79" s="104">
        <v>2014</v>
      </c>
      <c r="AM79" s="10"/>
    </row>
    <row r="80" spans="1:39" s="8" customFormat="1" ht="30" x14ac:dyDescent="0.25">
      <c r="A80" s="1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85">
        <v>1</v>
      </c>
      <c r="T80" s="85">
        <v>2</v>
      </c>
      <c r="U80" s="85">
        <v>1</v>
      </c>
      <c r="V80" s="85">
        <v>0</v>
      </c>
      <c r="W80" s="85">
        <v>2</v>
      </c>
      <c r="X80" s="85">
        <v>0</v>
      </c>
      <c r="Y80" s="85">
        <v>0</v>
      </c>
      <c r="Z80" s="50">
        <v>0</v>
      </c>
      <c r="AA80" s="50">
        <v>0</v>
      </c>
      <c r="AB80" s="50">
        <v>5</v>
      </c>
      <c r="AC80" s="48" t="s">
        <v>186</v>
      </c>
      <c r="AD80" s="68" t="s">
        <v>338</v>
      </c>
      <c r="AE80" s="133" t="s">
        <v>51</v>
      </c>
      <c r="AF80" s="104" t="s">
        <v>40</v>
      </c>
      <c r="AG80" s="104" t="s">
        <v>40</v>
      </c>
      <c r="AH80" s="104" t="s">
        <v>40</v>
      </c>
      <c r="AI80" s="104" t="s">
        <v>40</v>
      </c>
      <c r="AJ80" s="104" t="s">
        <v>40</v>
      </c>
      <c r="AK80" s="133" t="s">
        <v>51</v>
      </c>
      <c r="AL80" s="104">
        <v>2014</v>
      </c>
      <c r="AM80" s="10"/>
    </row>
    <row r="81" spans="1:39" s="8" customFormat="1" ht="45" x14ac:dyDescent="0.25">
      <c r="A81" s="1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85">
        <v>1</v>
      </c>
      <c r="T81" s="85">
        <v>2</v>
      </c>
      <c r="U81" s="85">
        <v>1</v>
      </c>
      <c r="V81" s="85">
        <v>0</v>
      </c>
      <c r="W81" s="85">
        <v>2</v>
      </c>
      <c r="X81" s="85">
        <v>0</v>
      </c>
      <c r="Y81" s="85">
        <v>0</v>
      </c>
      <c r="Z81" s="50">
        <v>0</v>
      </c>
      <c r="AA81" s="50">
        <v>0</v>
      </c>
      <c r="AB81" s="50">
        <v>6</v>
      </c>
      <c r="AC81" s="48" t="s">
        <v>187</v>
      </c>
      <c r="AD81" s="68" t="s">
        <v>337</v>
      </c>
      <c r="AE81" s="133" t="s">
        <v>52</v>
      </c>
      <c r="AF81" s="104" t="s">
        <v>40</v>
      </c>
      <c r="AG81" s="104" t="s">
        <v>40</v>
      </c>
      <c r="AH81" s="104" t="s">
        <v>40</v>
      </c>
      <c r="AI81" s="104" t="s">
        <v>40</v>
      </c>
      <c r="AJ81" s="104" t="s">
        <v>40</v>
      </c>
      <c r="AK81" s="133" t="s">
        <v>52</v>
      </c>
      <c r="AL81" s="104">
        <v>2014</v>
      </c>
      <c r="AM81" s="10"/>
    </row>
    <row r="82" spans="1:39" s="8" customFormat="1" ht="45" x14ac:dyDescent="0.25">
      <c r="A82" s="1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85">
        <v>1</v>
      </c>
      <c r="T82" s="85">
        <v>2</v>
      </c>
      <c r="U82" s="85">
        <v>1</v>
      </c>
      <c r="V82" s="85">
        <v>0</v>
      </c>
      <c r="W82" s="85">
        <v>2</v>
      </c>
      <c r="X82" s="85">
        <v>0</v>
      </c>
      <c r="Y82" s="85">
        <v>0</v>
      </c>
      <c r="Z82" s="50">
        <v>0</v>
      </c>
      <c r="AA82" s="50">
        <v>0</v>
      </c>
      <c r="AB82" s="50">
        <v>7</v>
      </c>
      <c r="AC82" s="48" t="s">
        <v>188</v>
      </c>
      <c r="AD82" s="68" t="s">
        <v>337</v>
      </c>
      <c r="AE82" s="133" t="s">
        <v>53</v>
      </c>
      <c r="AF82" s="104" t="s">
        <v>40</v>
      </c>
      <c r="AG82" s="104" t="s">
        <v>40</v>
      </c>
      <c r="AH82" s="104" t="s">
        <v>40</v>
      </c>
      <c r="AI82" s="104" t="s">
        <v>40</v>
      </c>
      <c r="AJ82" s="104" t="s">
        <v>40</v>
      </c>
      <c r="AK82" s="122">
        <v>60</v>
      </c>
      <c r="AL82" s="104">
        <v>2014</v>
      </c>
      <c r="AM82" s="10"/>
    </row>
    <row r="83" spans="1:39" s="8" customFormat="1" ht="45" x14ac:dyDescent="0.25">
      <c r="A83" s="1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85">
        <v>1</v>
      </c>
      <c r="T83" s="85">
        <v>2</v>
      </c>
      <c r="U83" s="85">
        <v>1</v>
      </c>
      <c r="V83" s="85">
        <v>0</v>
      </c>
      <c r="W83" s="85">
        <v>2</v>
      </c>
      <c r="X83" s="85">
        <v>0</v>
      </c>
      <c r="Y83" s="85">
        <v>0</v>
      </c>
      <c r="Z83" s="50">
        <v>0</v>
      </c>
      <c r="AA83" s="50">
        <v>0</v>
      </c>
      <c r="AB83" s="50">
        <v>8</v>
      </c>
      <c r="AC83" s="48" t="s">
        <v>189</v>
      </c>
      <c r="AD83" s="68" t="s">
        <v>338</v>
      </c>
      <c r="AE83" s="104" t="s">
        <v>40</v>
      </c>
      <c r="AF83" s="104">
        <v>5</v>
      </c>
      <c r="AG83" s="104">
        <v>5</v>
      </c>
      <c r="AH83" s="104">
        <v>5</v>
      </c>
      <c r="AI83" s="104">
        <v>5</v>
      </c>
      <c r="AJ83" s="104">
        <v>5</v>
      </c>
      <c r="AK83" s="122">
        <v>5</v>
      </c>
      <c r="AL83" s="104">
        <v>2019</v>
      </c>
      <c r="AM83" s="10"/>
    </row>
    <row r="84" spans="1:39" s="8" customFormat="1" ht="75" x14ac:dyDescent="0.25">
      <c r="A84" s="10"/>
      <c r="B84" s="50">
        <v>0</v>
      </c>
      <c r="C84" s="50">
        <v>0</v>
      </c>
      <c r="D84" s="50">
        <v>9</v>
      </c>
      <c r="E84" s="50">
        <v>0</v>
      </c>
      <c r="F84" s="50">
        <v>7</v>
      </c>
      <c r="G84" s="50">
        <v>0</v>
      </c>
      <c r="H84" s="50">
        <v>2</v>
      </c>
      <c r="I84" s="50">
        <v>1</v>
      </c>
      <c r="J84" s="50">
        <v>2</v>
      </c>
      <c r="K84" s="50">
        <v>1</v>
      </c>
      <c r="L84" s="50"/>
      <c r="M84" s="50"/>
      <c r="N84" s="50">
        <v>2</v>
      </c>
      <c r="O84" s="50">
        <v>0</v>
      </c>
      <c r="P84" s="50">
        <v>1</v>
      </c>
      <c r="Q84" s="50">
        <v>0</v>
      </c>
      <c r="R84" s="50"/>
      <c r="S84" s="85">
        <v>1</v>
      </c>
      <c r="T84" s="85">
        <v>2</v>
      </c>
      <c r="U84" s="85">
        <v>1</v>
      </c>
      <c r="V84" s="85">
        <v>0</v>
      </c>
      <c r="W84" s="85">
        <v>2</v>
      </c>
      <c r="X84" s="50">
        <v>0</v>
      </c>
      <c r="Y84" s="50">
        <v>0</v>
      </c>
      <c r="Z84" s="50">
        <v>1</v>
      </c>
      <c r="AA84" s="50">
        <v>0</v>
      </c>
      <c r="AB84" s="50">
        <v>0</v>
      </c>
      <c r="AC84" s="184" t="s">
        <v>476</v>
      </c>
      <c r="AD84" s="68" t="s">
        <v>339</v>
      </c>
      <c r="AE84" s="105">
        <v>2350144.19</v>
      </c>
      <c r="AF84" s="98">
        <v>3198391</v>
      </c>
      <c r="AG84" s="104"/>
      <c r="AH84" s="104"/>
      <c r="AI84" s="104"/>
      <c r="AJ84" s="104"/>
      <c r="AK84" s="105">
        <f>AE84+AF84+AG84+AH84</f>
        <v>5548535.1899999995</v>
      </c>
      <c r="AL84" s="104">
        <v>2015</v>
      </c>
      <c r="AM84" s="10"/>
    </row>
    <row r="85" spans="1:39" s="8" customFormat="1" x14ac:dyDescent="0.25">
      <c r="A85" s="10"/>
      <c r="B85" s="50">
        <v>0</v>
      </c>
      <c r="C85" s="50">
        <v>0</v>
      </c>
      <c r="D85" s="50">
        <v>9</v>
      </c>
      <c r="E85" s="50">
        <v>0</v>
      </c>
      <c r="F85" s="50">
        <v>7</v>
      </c>
      <c r="G85" s="50">
        <v>0</v>
      </c>
      <c r="H85" s="50">
        <v>2</v>
      </c>
      <c r="I85" s="50">
        <v>1</v>
      </c>
      <c r="J85" s="50">
        <v>2</v>
      </c>
      <c r="K85" s="50">
        <v>1</v>
      </c>
      <c r="L85" s="50"/>
      <c r="M85" s="50"/>
      <c r="N85" s="50">
        <v>2</v>
      </c>
      <c r="O85" s="50">
        <v>0</v>
      </c>
      <c r="P85" s="50">
        <v>1</v>
      </c>
      <c r="Q85" s="50">
        <v>0</v>
      </c>
      <c r="R85" s="50"/>
      <c r="S85" s="50">
        <v>1</v>
      </c>
      <c r="T85" s="50">
        <v>2</v>
      </c>
      <c r="U85" s="50">
        <v>1</v>
      </c>
      <c r="V85" s="50">
        <v>0</v>
      </c>
      <c r="W85" s="50">
        <v>2</v>
      </c>
      <c r="X85" s="50">
        <v>0</v>
      </c>
      <c r="Y85" s="50">
        <v>0</v>
      </c>
      <c r="Z85" s="50">
        <v>1</v>
      </c>
      <c r="AA85" s="50">
        <v>0</v>
      </c>
      <c r="AB85" s="50">
        <v>0</v>
      </c>
      <c r="AC85" s="54" t="s">
        <v>54</v>
      </c>
      <c r="AD85" s="68" t="s">
        <v>339</v>
      </c>
      <c r="AE85" s="105"/>
      <c r="AF85" s="98">
        <v>50000</v>
      </c>
      <c r="AG85" s="104"/>
      <c r="AH85" s="104"/>
      <c r="AI85" s="104"/>
      <c r="AJ85" s="104"/>
      <c r="AK85" s="105">
        <f>AE85+AF85+AG85+AH85</f>
        <v>50000</v>
      </c>
      <c r="AL85" s="104">
        <v>2015</v>
      </c>
      <c r="AM85" s="10"/>
    </row>
    <row r="86" spans="1:39" s="8" customFormat="1" x14ac:dyDescent="0.25">
      <c r="A86" s="10"/>
      <c r="B86" s="50">
        <v>0</v>
      </c>
      <c r="C86" s="50">
        <v>0</v>
      </c>
      <c r="D86" s="50">
        <v>9</v>
      </c>
      <c r="E86" s="50">
        <v>0</v>
      </c>
      <c r="F86" s="50">
        <v>7</v>
      </c>
      <c r="G86" s="50">
        <v>0</v>
      </c>
      <c r="H86" s="50">
        <v>2</v>
      </c>
      <c r="I86" s="50">
        <v>1</v>
      </c>
      <c r="J86" s="50">
        <v>2</v>
      </c>
      <c r="K86" s="50">
        <v>1</v>
      </c>
      <c r="L86" s="50">
        <v>0</v>
      </c>
      <c r="M86" s="50">
        <v>2</v>
      </c>
      <c r="N86" s="50">
        <v>2</v>
      </c>
      <c r="O86" s="50">
        <v>0</v>
      </c>
      <c r="P86" s="50">
        <v>0</v>
      </c>
      <c r="Q86" s="50">
        <v>4</v>
      </c>
      <c r="R86" s="50" t="s">
        <v>220</v>
      </c>
      <c r="S86" s="50">
        <v>1</v>
      </c>
      <c r="T86" s="50">
        <v>2</v>
      </c>
      <c r="U86" s="50">
        <v>1</v>
      </c>
      <c r="V86" s="50">
        <v>0</v>
      </c>
      <c r="W86" s="50">
        <v>2</v>
      </c>
      <c r="X86" s="50">
        <v>0</v>
      </c>
      <c r="Y86" s="50">
        <v>0</v>
      </c>
      <c r="Z86" s="50">
        <v>1</v>
      </c>
      <c r="AA86" s="50">
        <v>0</v>
      </c>
      <c r="AB86" s="50">
        <v>0</v>
      </c>
      <c r="AC86" s="181" t="s">
        <v>464</v>
      </c>
      <c r="AD86" s="182" t="s">
        <v>339</v>
      </c>
      <c r="AE86" s="180"/>
      <c r="AF86" s="183"/>
      <c r="AG86" s="180">
        <v>568049</v>
      </c>
      <c r="AH86" s="180">
        <v>51152</v>
      </c>
      <c r="AI86" s="179"/>
      <c r="AJ86" s="179"/>
      <c r="AK86" s="105">
        <f>AE86+AF86+AG86+AH86</f>
        <v>619201</v>
      </c>
      <c r="AL86" s="104">
        <v>2016</v>
      </c>
      <c r="AM86" s="10"/>
    </row>
    <row r="87" spans="1:39" s="8" customFormat="1" ht="88.5" customHeight="1" x14ac:dyDescent="0.25">
      <c r="A87" s="1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v>1</v>
      </c>
      <c r="T87" s="50">
        <v>2</v>
      </c>
      <c r="U87" s="50">
        <v>1</v>
      </c>
      <c r="V87" s="50">
        <v>0</v>
      </c>
      <c r="W87" s="50">
        <v>2</v>
      </c>
      <c r="X87" s="50">
        <v>0</v>
      </c>
      <c r="Y87" s="50">
        <v>0</v>
      </c>
      <c r="Z87" s="50">
        <v>1</v>
      </c>
      <c r="AA87" s="50">
        <v>0</v>
      </c>
      <c r="AB87" s="50">
        <v>1</v>
      </c>
      <c r="AC87" s="48" t="s">
        <v>421</v>
      </c>
      <c r="AD87" s="68" t="s">
        <v>338</v>
      </c>
      <c r="AE87" s="105" t="s">
        <v>40</v>
      </c>
      <c r="AF87" s="122">
        <v>2</v>
      </c>
      <c r="AG87" s="104" t="s">
        <v>40</v>
      </c>
      <c r="AH87" s="104" t="s">
        <v>40</v>
      </c>
      <c r="AI87" s="104" t="s">
        <v>40</v>
      </c>
      <c r="AJ87" s="104" t="s">
        <v>40</v>
      </c>
      <c r="AK87" s="122">
        <v>2</v>
      </c>
      <c r="AL87" s="104">
        <v>2015</v>
      </c>
      <c r="AM87" s="10"/>
    </row>
    <row r="88" spans="1:39" s="8" customFormat="1" ht="46.5" customHeight="1" x14ac:dyDescent="0.25">
      <c r="A88" s="10"/>
      <c r="B88" s="50">
        <v>0</v>
      </c>
      <c r="C88" s="50">
        <v>0</v>
      </c>
      <c r="D88" s="50">
        <v>9</v>
      </c>
      <c r="E88" s="50">
        <v>0</v>
      </c>
      <c r="F88" s="50">
        <v>7</v>
      </c>
      <c r="G88" s="50">
        <v>0</v>
      </c>
      <c r="H88" s="50">
        <v>2</v>
      </c>
      <c r="I88" s="50">
        <v>1</v>
      </c>
      <c r="J88" s="50">
        <v>2</v>
      </c>
      <c r="K88" s="50">
        <v>1</v>
      </c>
      <c r="L88" s="50"/>
      <c r="M88" s="50"/>
      <c r="N88" s="50">
        <v>2</v>
      </c>
      <c r="O88" s="50">
        <v>0</v>
      </c>
      <c r="P88" s="50">
        <v>1</v>
      </c>
      <c r="Q88" s="50">
        <v>1</v>
      </c>
      <c r="R88" s="50"/>
      <c r="S88" s="50">
        <v>1</v>
      </c>
      <c r="T88" s="50">
        <v>2</v>
      </c>
      <c r="U88" s="50">
        <v>1</v>
      </c>
      <c r="V88" s="50">
        <v>0</v>
      </c>
      <c r="W88" s="50">
        <v>2</v>
      </c>
      <c r="X88" s="50">
        <v>0</v>
      </c>
      <c r="Y88" s="50">
        <v>0</v>
      </c>
      <c r="Z88" s="50">
        <v>2</v>
      </c>
      <c r="AA88" s="50">
        <v>0</v>
      </c>
      <c r="AB88" s="50">
        <v>0</v>
      </c>
      <c r="AC88" s="54" t="s">
        <v>290</v>
      </c>
      <c r="AD88" s="68" t="s">
        <v>339</v>
      </c>
      <c r="AE88" s="104">
        <v>2393759.96</v>
      </c>
      <c r="AF88" s="98">
        <v>100000</v>
      </c>
      <c r="AG88" s="105"/>
      <c r="AH88" s="104"/>
      <c r="AI88" s="104"/>
      <c r="AJ88" s="104"/>
      <c r="AK88" s="105">
        <f>AE88+AF88+AG88+AH88</f>
        <v>2493759.96</v>
      </c>
      <c r="AL88" s="104">
        <v>2015</v>
      </c>
      <c r="AM88" s="10"/>
    </row>
    <row r="89" spans="1:39" s="8" customFormat="1" ht="63" customHeight="1" x14ac:dyDescent="0.25">
      <c r="A89" s="1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v>1</v>
      </c>
      <c r="T89" s="50">
        <v>2</v>
      </c>
      <c r="U89" s="50">
        <v>1</v>
      </c>
      <c r="V89" s="50">
        <v>0</v>
      </c>
      <c r="W89" s="50">
        <v>2</v>
      </c>
      <c r="X89" s="50">
        <v>0</v>
      </c>
      <c r="Y89" s="50">
        <v>0</v>
      </c>
      <c r="Z89" s="50">
        <v>2</v>
      </c>
      <c r="AA89" s="50">
        <v>0</v>
      </c>
      <c r="AB89" s="50">
        <v>1</v>
      </c>
      <c r="AC89" s="129" t="s">
        <v>422</v>
      </c>
      <c r="AD89" s="68" t="s">
        <v>338</v>
      </c>
      <c r="AE89" s="104">
        <v>2</v>
      </c>
      <c r="AF89" s="122">
        <v>2</v>
      </c>
      <c r="AG89" s="105" t="s">
        <v>40</v>
      </c>
      <c r="AH89" s="104" t="s">
        <v>40</v>
      </c>
      <c r="AI89" s="104" t="s">
        <v>40</v>
      </c>
      <c r="AJ89" s="104" t="s">
        <v>40</v>
      </c>
      <c r="AK89" s="122">
        <v>4</v>
      </c>
      <c r="AL89" s="104">
        <v>2015</v>
      </c>
      <c r="AM89" s="10"/>
    </row>
    <row r="90" spans="1:39" s="8" customFormat="1" ht="43.5" customHeight="1" x14ac:dyDescent="0.25">
      <c r="A90" s="10"/>
      <c r="B90" s="50">
        <v>0</v>
      </c>
      <c r="C90" s="50">
        <v>0</v>
      </c>
      <c r="D90" s="50">
        <v>9</v>
      </c>
      <c r="E90" s="50">
        <v>0</v>
      </c>
      <c r="F90" s="50">
        <v>7</v>
      </c>
      <c r="G90" s="50">
        <v>0</v>
      </c>
      <c r="H90" s="50">
        <v>2</v>
      </c>
      <c r="I90" s="50">
        <v>1</v>
      </c>
      <c r="J90" s="50">
        <v>2</v>
      </c>
      <c r="K90" s="50">
        <v>1</v>
      </c>
      <c r="L90" s="50">
        <v>2</v>
      </c>
      <c r="M90" s="50"/>
      <c r="N90" s="50"/>
      <c r="O90" s="50">
        <v>0</v>
      </c>
      <c r="P90" s="50">
        <v>1</v>
      </c>
      <c r="Q90" s="50">
        <v>2</v>
      </c>
      <c r="R90" s="50"/>
      <c r="S90" s="50">
        <v>1</v>
      </c>
      <c r="T90" s="50">
        <v>2</v>
      </c>
      <c r="U90" s="50">
        <v>1</v>
      </c>
      <c r="V90" s="50">
        <v>0</v>
      </c>
      <c r="W90" s="50">
        <v>2</v>
      </c>
      <c r="X90" s="50">
        <v>0</v>
      </c>
      <c r="Y90" s="50">
        <v>0</v>
      </c>
      <c r="Z90" s="50">
        <v>3</v>
      </c>
      <c r="AA90" s="50">
        <v>0</v>
      </c>
      <c r="AB90" s="50">
        <v>0</v>
      </c>
      <c r="AC90" s="320" t="s">
        <v>291</v>
      </c>
      <c r="AD90" s="68" t="s">
        <v>339</v>
      </c>
      <c r="AE90" s="104">
        <v>677550.14</v>
      </c>
      <c r="AF90" s="99">
        <v>776265.86</v>
      </c>
      <c r="AG90" s="80"/>
      <c r="AH90" s="80"/>
      <c r="AI90" s="80"/>
      <c r="AJ90" s="80"/>
      <c r="AK90" s="105">
        <f>AE90+AF90+AG90+AH90</f>
        <v>1453816</v>
      </c>
      <c r="AL90" s="104">
        <v>2015</v>
      </c>
      <c r="AM90" s="10"/>
    </row>
    <row r="91" spans="1:39" s="8" customFormat="1" ht="24.75" customHeight="1" x14ac:dyDescent="0.25">
      <c r="A91" s="10"/>
      <c r="B91" s="50">
        <v>0</v>
      </c>
      <c r="C91" s="50">
        <v>0</v>
      </c>
      <c r="D91" s="50">
        <v>9</v>
      </c>
      <c r="E91" s="50">
        <v>0</v>
      </c>
      <c r="F91" s="50">
        <v>7</v>
      </c>
      <c r="G91" s="50">
        <v>0</v>
      </c>
      <c r="H91" s="50">
        <v>2</v>
      </c>
      <c r="I91" s="50">
        <v>1</v>
      </c>
      <c r="J91" s="50">
        <v>2</v>
      </c>
      <c r="K91" s="50">
        <v>1</v>
      </c>
      <c r="L91" s="50">
        <v>0</v>
      </c>
      <c r="M91" s="50">
        <v>2</v>
      </c>
      <c r="N91" s="50">
        <v>2</v>
      </c>
      <c r="O91" s="50">
        <v>0</v>
      </c>
      <c r="P91" s="50">
        <v>0</v>
      </c>
      <c r="Q91" s="50">
        <v>6</v>
      </c>
      <c r="R91" s="50" t="s">
        <v>220</v>
      </c>
      <c r="S91" s="50">
        <v>1</v>
      </c>
      <c r="T91" s="50">
        <v>2</v>
      </c>
      <c r="U91" s="50">
        <v>1</v>
      </c>
      <c r="V91" s="50">
        <v>0</v>
      </c>
      <c r="W91" s="50">
        <v>2</v>
      </c>
      <c r="X91" s="50">
        <v>0</v>
      </c>
      <c r="Y91" s="50">
        <v>0</v>
      </c>
      <c r="Z91" s="50">
        <v>3</v>
      </c>
      <c r="AA91" s="50">
        <v>0</v>
      </c>
      <c r="AB91" s="50">
        <v>0</v>
      </c>
      <c r="AC91" s="321"/>
      <c r="AD91" s="68" t="s">
        <v>339</v>
      </c>
      <c r="AE91" s="104"/>
      <c r="AF91" s="99"/>
      <c r="AG91" s="161">
        <v>393449.54</v>
      </c>
      <c r="AH91" s="161">
        <v>510002.87</v>
      </c>
      <c r="AI91" s="161">
        <v>510002.87</v>
      </c>
      <c r="AJ91" s="161">
        <v>510002.87</v>
      </c>
      <c r="AK91" s="159">
        <f>AG91+AH91+AI91+AJ91</f>
        <v>1923458.15</v>
      </c>
      <c r="AL91" s="104">
        <v>2019</v>
      </c>
      <c r="AM91" s="10"/>
    </row>
    <row r="92" spans="1:39" s="8" customFormat="1" ht="45" x14ac:dyDescent="0.25">
      <c r="A92" s="1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v>1</v>
      </c>
      <c r="T92" s="50">
        <v>2</v>
      </c>
      <c r="U92" s="50">
        <v>1</v>
      </c>
      <c r="V92" s="50">
        <v>0</v>
      </c>
      <c r="W92" s="50">
        <v>2</v>
      </c>
      <c r="X92" s="50">
        <v>0</v>
      </c>
      <c r="Y92" s="50">
        <v>0</v>
      </c>
      <c r="Z92" s="50">
        <v>3</v>
      </c>
      <c r="AA92" s="50">
        <v>0</v>
      </c>
      <c r="AB92" s="50">
        <v>1</v>
      </c>
      <c r="AC92" s="48" t="s">
        <v>423</v>
      </c>
      <c r="AD92" s="68" t="s">
        <v>337</v>
      </c>
      <c r="AE92" s="104">
        <v>100</v>
      </c>
      <c r="AF92" s="99">
        <v>100</v>
      </c>
      <c r="AG92" s="99">
        <v>100</v>
      </c>
      <c r="AH92" s="99">
        <v>100</v>
      </c>
      <c r="AI92" s="99">
        <v>100</v>
      </c>
      <c r="AJ92" s="99">
        <v>100</v>
      </c>
      <c r="AK92" s="122">
        <v>100</v>
      </c>
      <c r="AL92" s="104">
        <v>2019</v>
      </c>
      <c r="AM92" s="10"/>
    </row>
    <row r="93" spans="1:39" s="8" customFormat="1" ht="39.75" customHeight="1" x14ac:dyDescent="0.25">
      <c r="A93" s="1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v>1</v>
      </c>
      <c r="T93" s="50">
        <v>2</v>
      </c>
      <c r="U93" s="50">
        <v>1</v>
      </c>
      <c r="V93" s="50">
        <v>0</v>
      </c>
      <c r="W93" s="50">
        <v>2</v>
      </c>
      <c r="X93" s="50">
        <v>0</v>
      </c>
      <c r="Y93" s="50">
        <v>0</v>
      </c>
      <c r="Z93" s="50">
        <v>3</v>
      </c>
      <c r="AA93" s="50">
        <v>0</v>
      </c>
      <c r="AB93" s="50">
        <v>2</v>
      </c>
      <c r="AC93" s="48" t="s">
        <v>424</v>
      </c>
      <c r="AD93" s="68" t="s">
        <v>338</v>
      </c>
      <c r="AE93" s="104">
        <v>0</v>
      </c>
      <c r="AF93" s="99">
        <v>0</v>
      </c>
      <c r="AG93" s="202">
        <v>0</v>
      </c>
      <c r="AH93" s="104">
        <v>0</v>
      </c>
      <c r="AI93" s="104">
        <v>0</v>
      </c>
      <c r="AJ93" s="104">
        <v>0</v>
      </c>
      <c r="AK93" s="122">
        <v>0</v>
      </c>
      <c r="AL93" s="104">
        <v>2019</v>
      </c>
      <c r="AM93" s="10"/>
    </row>
    <row r="94" spans="1:39" s="8" customFormat="1" ht="33.75" customHeight="1" x14ac:dyDescent="0.25">
      <c r="A94" s="10"/>
      <c r="B94" s="50">
        <v>0</v>
      </c>
      <c r="C94" s="50">
        <v>0</v>
      </c>
      <c r="D94" s="50">
        <v>9</v>
      </c>
      <c r="E94" s="50">
        <v>0</v>
      </c>
      <c r="F94" s="50">
        <v>7</v>
      </c>
      <c r="G94" s="50">
        <v>0</v>
      </c>
      <c r="H94" s="50">
        <v>2</v>
      </c>
      <c r="I94" s="50">
        <v>1</v>
      </c>
      <c r="J94" s="50">
        <v>2</v>
      </c>
      <c r="K94" s="50">
        <v>1</v>
      </c>
      <c r="L94" s="50">
        <v>7</v>
      </c>
      <c r="M94" s="50">
        <v>4</v>
      </c>
      <c r="N94" s="50">
        <v>5</v>
      </c>
      <c r="O94" s="50">
        <v>1</v>
      </c>
      <c r="P94" s="50"/>
      <c r="Q94" s="50"/>
      <c r="R94" s="50"/>
      <c r="S94" s="50">
        <v>1</v>
      </c>
      <c r="T94" s="50">
        <v>2</v>
      </c>
      <c r="U94" s="50">
        <v>1</v>
      </c>
      <c r="V94" s="50">
        <v>0</v>
      </c>
      <c r="W94" s="50">
        <v>2</v>
      </c>
      <c r="X94" s="50">
        <v>0</v>
      </c>
      <c r="Y94" s="50">
        <v>0</v>
      </c>
      <c r="Z94" s="50">
        <v>4</v>
      </c>
      <c r="AA94" s="50">
        <v>0</v>
      </c>
      <c r="AB94" s="50">
        <v>0</v>
      </c>
      <c r="AC94" s="48" t="s">
        <v>404</v>
      </c>
      <c r="AD94" s="68" t="s">
        <v>339</v>
      </c>
      <c r="AE94" s="104">
        <v>88042.559999999998</v>
      </c>
      <c r="AF94" s="94"/>
      <c r="AG94" s="69"/>
      <c r="AH94" s="69"/>
      <c r="AI94" s="69"/>
      <c r="AJ94" s="69"/>
      <c r="AK94" s="122">
        <f>AE94+AF94+AG94+AH94</f>
        <v>88042.559999999998</v>
      </c>
      <c r="AL94" s="104">
        <v>2015</v>
      </c>
      <c r="AM94" s="10"/>
    </row>
    <row r="95" spans="1:39" s="8" customFormat="1" ht="45" x14ac:dyDescent="0.25">
      <c r="A95" s="1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v>1</v>
      </c>
      <c r="T95" s="50">
        <v>2</v>
      </c>
      <c r="U95" s="50">
        <v>1</v>
      </c>
      <c r="V95" s="50">
        <v>0</v>
      </c>
      <c r="W95" s="50">
        <v>2</v>
      </c>
      <c r="X95" s="50">
        <v>0</v>
      </c>
      <c r="Y95" s="50">
        <v>0</v>
      </c>
      <c r="Z95" s="50">
        <v>4</v>
      </c>
      <c r="AA95" s="50">
        <v>0</v>
      </c>
      <c r="AB95" s="50">
        <v>1</v>
      </c>
      <c r="AC95" s="48" t="s">
        <v>67</v>
      </c>
      <c r="AD95" s="68" t="s">
        <v>338</v>
      </c>
      <c r="AE95" s="104">
        <v>1</v>
      </c>
      <c r="AF95" s="80" t="s">
        <v>40</v>
      </c>
      <c r="AG95" s="80" t="s">
        <v>40</v>
      </c>
      <c r="AH95" s="80" t="s">
        <v>40</v>
      </c>
      <c r="AI95" s="80" t="s">
        <v>40</v>
      </c>
      <c r="AJ95" s="80" t="s">
        <v>40</v>
      </c>
      <c r="AK95" s="122">
        <v>1</v>
      </c>
      <c r="AL95" s="104">
        <v>2014</v>
      </c>
      <c r="AM95" s="10"/>
    </row>
    <row r="96" spans="1:39" s="8" customFormat="1" ht="25.5" customHeight="1" x14ac:dyDescent="0.25">
      <c r="A96" s="10"/>
      <c r="B96" s="278">
        <v>0</v>
      </c>
      <c r="C96" s="278">
        <v>0</v>
      </c>
      <c r="D96" s="278">
        <v>9</v>
      </c>
      <c r="E96" s="278">
        <v>0</v>
      </c>
      <c r="F96" s="278">
        <v>7</v>
      </c>
      <c r="G96" s="278">
        <v>0</v>
      </c>
      <c r="H96" s="278">
        <v>2</v>
      </c>
      <c r="I96" s="278">
        <v>1</v>
      </c>
      <c r="J96" s="278">
        <v>2</v>
      </c>
      <c r="K96" s="278">
        <v>1</v>
      </c>
      <c r="L96" s="278"/>
      <c r="M96" s="278"/>
      <c r="N96" s="278">
        <v>2</v>
      </c>
      <c r="O96" s="278">
        <v>0</v>
      </c>
      <c r="P96" s="278">
        <v>3</v>
      </c>
      <c r="Q96" s="278">
        <v>5</v>
      </c>
      <c r="R96" s="278"/>
      <c r="S96" s="278">
        <v>1</v>
      </c>
      <c r="T96" s="278">
        <v>2</v>
      </c>
      <c r="U96" s="278">
        <v>1</v>
      </c>
      <c r="V96" s="278">
        <v>0</v>
      </c>
      <c r="W96" s="278">
        <v>2</v>
      </c>
      <c r="X96" s="278">
        <v>0</v>
      </c>
      <c r="Y96" s="278">
        <v>0</v>
      </c>
      <c r="Z96" s="278">
        <v>5</v>
      </c>
      <c r="AA96" s="278">
        <v>0</v>
      </c>
      <c r="AB96" s="278">
        <v>0</v>
      </c>
      <c r="AC96" s="326" t="s">
        <v>181</v>
      </c>
      <c r="AD96" s="280" t="s">
        <v>339</v>
      </c>
      <c r="AE96" s="283">
        <v>139496</v>
      </c>
      <c r="AF96" s="195">
        <v>1168046</v>
      </c>
      <c r="AG96" s="197"/>
      <c r="AH96" s="197"/>
      <c r="AI96" s="197"/>
      <c r="AJ96" s="197"/>
      <c r="AK96" s="198">
        <f>AE96+AF96+AG96+AH96</f>
        <v>1307542</v>
      </c>
      <c r="AL96" s="283">
        <v>2015</v>
      </c>
      <c r="AM96" s="10"/>
    </row>
    <row r="97" spans="1:39" s="8" customFormat="1" ht="39" customHeight="1" x14ac:dyDescent="0.25">
      <c r="A97" s="10"/>
      <c r="B97" s="278">
        <v>0</v>
      </c>
      <c r="C97" s="278">
        <v>0</v>
      </c>
      <c r="D97" s="278">
        <v>9</v>
      </c>
      <c r="E97" s="278">
        <v>0</v>
      </c>
      <c r="F97" s="278">
        <v>7</v>
      </c>
      <c r="G97" s="278">
        <v>0</v>
      </c>
      <c r="H97" s="278">
        <v>3</v>
      </c>
      <c r="I97" s="278">
        <v>1</v>
      </c>
      <c r="J97" s="278">
        <v>2</v>
      </c>
      <c r="K97" s="278">
        <v>1</v>
      </c>
      <c r="L97" s="278">
        <v>0</v>
      </c>
      <c r="M97" s="278">
        <v>2</v>
      </c>
      <c r="N97" s="278">
        <v>2</v>
      </c>
      <c r="O97" s="278">
        <v>0</v>
      </c>
      <c r="P97" s="278">
        <v>1</v>
      </c>
      <c r="Q97" s="278">
        <v>2</v>
      </c>
      <c r="R97" s="278" t="s">
        <v>220</v>
      </c>
      <c r="S97" s="278">
        <v>1</v>
      </c>
      <c r="T97" s="278">
        <v>2</v>
      </c>
      <c r="U97" s="278">
        <v>1</v>
      </c>
      <c r="V97" s="278">
        <v>0</v>
      </c>
      <c r="W97" s="278">
        <v>2</v>
      </c>
      <c r="X97" s="278">
        <v>0</v>
      </c>
      <c r="Y97" s="278">
        <v>0</v>
      </c>
      <c r="Z97" s="278">
        <v>5</v>
      </c>
      <c r="AA97" s="278">
        <v>0</v>
      </c>
      <c r="AB97" s="278">
        <v>0</v>
      </c>
      <c r="AC97" s="327"/>
      <c r="AD97" s="280" t="s">
        <v>339</v>
      </c>
      <c r="AE97" s="193" t="s">
        <v>40</v>
      </c>
      <c r="AF97" s="193" t="s">
        <v>40</v>
      </c>
      <c r="AG97" s="193" t="s">
        <v>40</v>
      </c>
      <c r="AH97" s="195">
        <v>12000</v>
      </c>
      <c r="AI97" s="197"/>
      <c r="AJ97" s="197"/>
      <c r="AK97" s="198">
        <v>12000</v>
      </c>
      <c r="AL97" s="283">
        <v>2017</v>
      </c>
      <c r="AM97" s="10"/>
    </row>
    <row r="98" spans="1:39" s="8" customFormat="1" x14ac:dyDescent="0.25">
      <c r="A98" s="10"/>
      <c r="B98" s="50">
        <v>0</v>
      </c>
      <c r="C98" s="50">
        <v>0</v>
      </c>
      <c r="D98" s="50">
        <v>9</v>
      </c>
      <c r="E98" s="50">
        <v>0</v>
      </c>
      <c r="F98" s="50">
        <v>7</v>
      </c>
      <c r="G98" s="50">
        <v>0</v>
      </c>
      <c r="H98" s="50">
        <v>2</v>
      </c>
      <c r="I98" s="50">
        <v>1</v>
      </c>
      <c r="J98" s="50">
        <v>2</v>
      </c>
      <c r="K98" s="50">
        <v>1</v>
      </c>
      <c r="L98" s="50"/>
      <c r="M98" s="50"/>
      <c r="N98" s="50">
        <v>2</v>
      </c>
      <c r="O98" s="50">
        <v>0</v>
      </c>
      <c r="P98" s="50">
        <v>3</v>
      </c>
      <c r="Q98" s="50">
        <v>5</v>
      </c>
      <c r="R98" s="50"/>
      <c r="S98" s="50">
        <v>1</v>
      </c>
      <c r="T98" s="50">
        <v>2</v>
      </c>
      <c r="U98" s="50">
        <v>1</v>
      </c>
      <c r="V98" s="50">
        <v>0</v>
      </c>
      <c r="W98" s="50">
        <v>2</v>
      </c>
      <c r="X98" s="50">
        <v>0</v>
      </c>
      <c r="Y98" s="50">
        <v>0</v>
      </c>
      <c r="Z98" s="50">
        <v>5</v>
      </c>
      <c r="AA98" s="50">
        <v>0</v>
      </c>
      <c r="AB98" s="50">
        <v>0</v>
      </c>
      <c r="AC98" s="48" t="s">
        <v>414</v>
      </c>
      <c r="AD98" s="68" t="s">
        <v>339</v>
      </c>
      <c r="AE98" s="104"/>
      <c r="AF98" s="109"/>
      <c r="AG98" s="69"/>
      <c r="AH98" s="69"/>
      <c r="AI98" s="69"/>
      <c r="AJ98" s="69"/>
      <c r="AK98" s="105"/>
      <c r="AL98" s="104"/>
      <c r="AM98" s="10"/>
    </row>
    <row r="99" spans="1:39" s="8" customFormat="1" ht="60" x14ac:dyDescent="0.25">
      <c r="A99" s="1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v>1</v>
      </c>
      <c r="T99" s="50">
        <v>2</v>
      </c>
      <c r="U99" s="50">
        <v>1</v>
      </c>
      <c r="V99" s="50">
        <v>0</v>
      </c>
      <c r="W99" s="50">
        <v>2</v>
      </c>
      <c r="X99" s="50">
        <v>0</v>
      </c>
      <c r="Y99" s="50">
        <v>0</v>
      </c>
      <c r="Z99" s="50">
        <v>5</v>
      </c>
      <c r="AA99" s="50">
        <v>0</v>
      </c>
      <c r="AB99" s="50">
        <v>1</v>
      </c>
      <c r="AC99" s="54" t="s">
        <v>0</v>
      </c>
      <c r="AD99" s="68" t="s">
        <v>338</v>
      </c>
      <c r="AE99" s="104" t="s">
        <v>40</v>
      </c>
      <c r="AF99" s="123">
        <v>2</v>
      </c>
      <c r="AG99" s="80" t="s">
        <v>40</v>
      </c>
      <c r="AH99" s="80">
        <v>1</v>
      </c>
      <c r="AI99" s="80" t="s">
        <v>40</v>
      </c>
      <c r="AJ99" s="80" t="s">
        <v>40</v>
      </c>
      <c r="AK99" s="122">
        <v>3</v>
      </c>
      <c r="AL99" s="104">
        <v>2017</v>
      </c>
      <c r="AM99" s="10"/>
    </row>
    <row r="100" spans="1:39" s="8" customFormat="1" ht="46.5" customHeight="1" x14ac:dyDescent="0.25">
      <c r="A100" s="10"/>
      <c r="B100" s="50">
        <v>0</v>
      </c>
      <c r="C100" s="50">
        <v>0</v>
      </c>
      <c r="D100" s="50">
        <v>9</v>
      </c>
      <c r="E100" s="50">
        <v>0</v>
      </c>
      <c r="F100" s="50">
        <v>7</v>
      </c>
      <c r="G100" s="50">
        <v>0</v>
      </c>
      <c r="H100" s="50">
        <v>2</v>
      </c>
      <c r="I100" s="50">
        <v>1</v>
      </c>
      <c r="J100" s="50">
        <v>2</v>
      </c>
      <c r="K100" s="50">
        <v>1</v>
      </c>
      <c r="L100" s="50"/>
      <c r="M100" s="50"/>
      <c r="N100" s="101">
        <v>2</v>
      </c>
      <c r="O100" s="101">
        <v>0</v>
      </c>
      <c r="P100" s="50">
        <v>3</v>
      </c>
      <c r="Q100" s="50">
        <v>6</v>
      </c>
      <c r="R100" s="50"/>
      <c r="S100" s="50">
        <v>1</v>
      </c>
      <c r="T100" s="50">
        <v>2</v>
      </c>
      <c r="U100" s="50">
        <v>1</v>
      </c>
      <c r="V100" s="50">
        <v>0</v>
      </c>
      <c r="W100" s="50">
        <v>2</v>
      </c>
      <c r="X100" s="50">
        <v>0</v>
      </c>
      <c r="Y100" s="50">
        <v>0</v>
      </c>
      <c r="Z100" s="50">
        <v>6</v>
      </c>
      <c r="AA100" s="50">
        <v>0</v>
      </c>
      <c r="AB100" s="50">
        <v>0</v>
      </c>
      <c r="AC100" s="48" t="s">
        <v>411</v>
      </c>
      <c r="AD100" s="68" t="s">
        <v>339</v>
      </c>
      <c r="AE100" s="104">
        <v>2660608.85</v>
      </c>
      <c r="AF100" s="99"/>
      <c r="AG100" s="69"/>
      <c r="AH100" s="69"/>
      <c r="AI100" s="69"/>
      <c r="AJ100" s="69"/>
      <c r="AK100" s="105">
        <f>AE100+AF100+AG100+AH100</f>
        <v>2660608.85</v>
      </c>
      <c r="AL100" s="104">
        <v>2014</v>
      </c>
      <c r="AM100" s="10"/>
    </row>
    <row r="101" spans="1:39" s="8" customFormat="1" ht="30" x14ac:dyDescent="0.25">
      <c r="A101" s="1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101"/>
      <c r="O101" s="101"/>
      <c r="P101" s="50"/>
      <c r="Q101" s="50"/>
      <c r="R101" s="50"/>
      <c r="S101" s="50">
        <v>1</v>
      </c>
      <c r="T101" s="50">
        <v>2</v>
      </c>
      <c r="U101" s="50">
        <v>1</v>
      </c>
      <c r="V101" s="50">
        <v>0</v>
      </c>
      <c r="W101" s="50">
        <v>2</v>
      </c>
      <c r="X101" s="50">
        <v>0</v>
      </c>
      <c r="Y101" s="50">
        <v>0</v>
      </c>
      <c r="Z101" s="50">
        <v>6</v>
      </c>
      <c r="AA101" s="50">
        <v>0</v>
      </c>
      <c r="AB101" s="50">
        <v>1</v>
      </c>
      <c r="AC101" s="48" t="s">
        <v>122</v>
      </c>
      <c r="AD101" s="68" t="s">
        <v>1</v>
      </c>
      <c r="AE101" s="104" t="s">
        <v>2</v>
      </c>
      <c r="AF101" s="99"/>
      <c r="AG101" s="69"/>
      <c r="AH101" s="69"/>
      <c r="AI101" s="69"/>
      <c r="AJ101" s="69"/>
      <c r="AK101" s="122" t="s">
        <v>2</v>
      </c>
      <c r="AL101" s="104">
        <v>2014</v>
      </c>
      <c r="AM101" s="10"/>
    </row>
    <row r="102" spans="1:39" s="8" customFormat="1" ht="45" x14ac:dyDescent="0.25">
      <c r="A102" s="10"/>
      <c r="B102" s="131"/>
      <c r="C102" s="131"/>
      <c r="D102" s="47"/>
      <c r="F102" s="47"/>
      <c r="G102" s="47"/>
      <c r="H102" s="47"/>
      <c r="I102" s="47"/>
      <c r="J102" s="47"/>
      <c r="L102" s="50"/>
      <c r="M102" s="50"/>
      <c r="N102" s="101"/>
      <c r="O102" s="101"/>
      <c r="P102" s="50"/>
      <c r="Q102" s="50"/>
      <c r="R102" s="50"/>
      <c r="S102" s="50">
        <v>1</v>
      </c>
      <c r="T102" s="50">
        <v>2</v>
      </c>
      <c r="U102" s="50">
        <v>1</v>
      </c>
      <c r="V102" s="50">
        <v>0</v>
      </c>
      <c r="W102" s="50">
        <v>3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287" t="s">
        <v>351</v>
      </c>
      <c r="AD102" s="298"/>
      <c r="AE102" s="292"/>
      <c r="AF102" s="299"/>
      <c r="AG102" s="299"/>
      <c r="AH102" s="299">
        <f>AH109+AH115</f>
        <v>11825123.73</v>
      </c>
      <c r="AI102" s="300"/>
      <c r="AJ102" s="300"/>
      <c r="AK102" s="294"/>
      <c r="AL102" s="292"/>
      <c r="AM102" s="10"/>
    </row>
    <row r="103" spans="1:39" s="8" customFormat="1" ht="34.5" customHeight="1" x14ac:dyDescent="0.25">
      <c r="A103" s="1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v>1</v>
      </c>
      <c r="T103" s="50">
        <v>2</v>
      </c>
      <c r="U103" s="50">
        <v>1</v>
      </c>
      <c r="V103" s="50">
        <v>0</v>
      </c>
      <c r="W103" s="50">
        <v>3</v>
      </c>
      <c r="X103" s="50">
        <v>0</v>
      </c>
      <c r="Y103" s="50">
        <v>0</v>
      </c>
      <c r="Z103" s="50">
        <v>0</v>
      </c>
      <c r="AA103" s="50">
        <v>0</v>
      </c>
      <c r="AB103" s="50">
        <v>1</v>
      </c>
      <c r="AC103" s="48" t="s">
        <v>352</v>
      </c>
      <c r="AD103" s="41" t="s">
        <v>337</v>
      </c>
      <c r="AE103" s="104">
        <v>7.3</v>
      </c>
      <c r="AF103" s="80">
        <v>7.4</v>
      </c>
      <c r="AG103" s="80">
        <v>7.5</v>
      </c>
      <c r="AH103" s="80">
        <v>7.6</v>
      </c>
      <c r="AI103" s="80">
        <v>7.6</v>
      </c>
      <c r="AJ103" s="80">
        <v>7.6</v>
      </c>
      <c r="AK103" s="122">
        <v>7.5</v>
      </c>
      <c r="AL103" s="104">
        <v>2019</v>
      </c>
      <c r="AM103" s="10"/>
    </row>
    <row r="104" spans="1:39" s="8" customFormat="1" ht="30" x14ac:dyDescent="0.25">
      <c r="A104" s="1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v>1</v>
      </c>
      <c r="T104" s="50">
        <v>2</v>
      </c>
      <c r="U104" s="50">
        <v>1</v>
      </c>
      <c r="V104" s="50">
        <v>0</v>
      </c>
      <c r="W104" s="50">
        <v>3</v>
      </c>
      <c r="X104" s="50">
        <v>0</v>
      </c>
      <c r="Y104" s="50">
        <v>0</v>
      </c>
      <c r="Z104" s="50">
        <v>0</v>
      </c>
      <c r="AA104" s="50">
        <v>0</v>
      </c>
      <c r="AB104" s="50">
        <v>2</v>
      </c>
      <c r="AC104" s="48" t="s">
        <v>55</v>
      </c>
      <c r="AD104" s="41" t="s">
        <v>337</v>
      </c>
      <c r="AE104" s="104">
        <v>61</v>
      </c>
      <c r="AF104" s="80" t="s">
        <v>40</v>
      </c>
      <c r="AG104" s="80" t="s">
        <v>40</v>
      </c>
      <c r="AH104" s="80" t="s">
        <v>40</v>
      </c>
      <c r="AI104" s="122" t="s">
        <v>40</v>
      </c>
      <c r="AJ104" s="122" t="s">
        <v>40</v>
      </c>
      <c r="AK104" s="122" t="s">
        <v>40</v>
      </c>
      <c r="AL104" s="104">
        <v>2014</v>
      </c>
      <c r="AM104" s="10"/>
    </row>
    <row r="105" spans="1:39" s="8" customFormat="1" ht="30" x14ac:dyDescent="0.25">
      <c r="A105" s="1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v>1</v>
      </c>
      <c r="T105" s="50">
        <v>2</v>
      </c>
      <c r="U105" s="50">
        <v>1</v>
      </c>
      <c r="V105" s="50">
        <v>0</v>
      </c>
      <c r="W105" s="50">
        <v>3</v>
      </c>
      <c r="X105" s="50">
        <v>0</v>
      </c>
      <c r="Y105" s="50">
        <v>0</v>
      </c>
      <c r="Z105" s="50">
        <v>0</v>
      </c>
      <c r="AA105" s="50">
        <v>0</v>
      </c>
      <c r="AB105" s="50">
        <v>3</v>
      </c>
      <c r="AC105" s="54" t="s">
        <v>68</v>
      </c>
      <c r="AD105" s="41" t="s">
        <v>338</v>
      </c>
      <c r="AE105" s="104">
        <v>8</v>
      </c>
      <c r="AF105" s="80">
        <v>7</v>
      </c>
      <c r="AG105" s="80">
        <v>7</v>
      </c>
      <c r="AH105" s="80">
        <v>1</v>
      </c>
      <c r="AI105" s="80">
        <v>1</v>
      </c>
      <c r="AJ105" s="80">
        <v>1</v>
      </c>
      <c r="AK105" s="122">
        <v>4.2</v>
      </c>
      <c r="AL105" s="104">
        <v>2019</v>
      </c>
      <c r="AM105" s="10"/>
    </row>
    <row r="106" spans="1:39" s="8" customFormat="1" ht="45" x14ac:dyDescent="0.25">
      <c r="A106" s="1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v>1</v>
      </c>
      <c r="T106" s="50">
        <v>2</v>
      </c>
      <c r="U106" s="50">
        <v>1</v>
      </c>
      <c r="V106" s="50">
        <v>0</v>
      </c>
      <c r="W106" s="50">
        <v>3</v>
      </c>
      <c r="X106" s="50">
        <v>0</v>
      </c>
      <c r="Y106" s="50">
        <v>0</v>
      </c>
      <c r="Z106" s="50">
        <v>0</v>
      </c>
      <c r="AA106" s="50">
        <v>0</v>
      </c>
      <c r="AB106" s="50">
        <v>4</v>
      </c>
      <c r="AC106" s="54" t="s">
        <v>69</v>
      </c>
      <c r="AD106" s="41" t="s">
        <v>338</v>
      </c>
      <c r="AE106" s="104">
        <v>15</v>
      </c>
      <c r="AF106" s="80">
        <v>15</v>
      </c>
      <c r="AG106" s="80">
        <v>16</v>
      </c>
      <c r="AH106" s="80">
        <v>16</v>
      </c>
      <c r="AI106" s="80">
        <v>16</v>
      </c>
      <c r="AJ106" s="80">
        <v>16</v>
      </c>
      <c r="AK106" s="122">
        <v>94</v>
      </c>
      <c r="AL106" s="104">
        <v>2019</v>
      </c>
      <c r="AM106" s="10"/>
    </row>
    <row r="107" spans="1:39" s="8" customFormat="1" ht="30" x14ac:dyDescent="0.25">
      <c r="A107" s="1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v>1</v>
      </c>
      <c r="T107" s="50">
        <v>2</v>
      </c>
      <c r="U107" s="50">
        <v>1</v>
      </c>
      <c r="V107" s="50">
        <v>0</v>
      </c>
      <c r="W107" s="50">
        <v>3</v>
      </c>
      <c r="X107" s="50">
        <v>0</v>
      </c>
      <c r="Y107" s="50">
        <v>0</v>
      </c>
      <c r="Z107" s="50">
        <v>0</v>
      </c>
      <c r="AA107" s="50">
        <v>0</v>
      </c>
      <c r="AB107" s="50">
        <v>5</v>
      </c>
      <c r="AC107" s="54" t="s">
        <v>258</v>
      </c>
      <c r="AD107" s="41" t="s">
        <v>338</v>
      </c>
      <c r="AE107" s="104">
        <v>1</v>
      </c>
      <c r="AF107" s="80">
        <v>1</v>
      </c>
      <c r="AG107" s="80">
        <v>1</v>
      </c>
      <c r="AH107" s="80">
        <v>1</v>
      </c>
      <c r="AI107" s="80">
        <v>1</v>
      </c>
      <c r="AJ107" s="80">
        <v>1</v>
      </c>
      <c r="AK107" s="122">
        <v>1</v>
      </c>
      <c r="AL107" s="104">
        <v>2019</v>
      </c>
      <c r="AM107" s="10"/>
    </row>
    <row r="108" spans="1:39" s="264" customFormat="1" x14ac:dyDescent="0.25">
      <c r="A108" s="259"/>
      <c r="B108" s="260">
        <v>0</v>
      </c>
      <c r="C108" s="260">
        <v>0</v>
      </c>
      <c r="D108" s="260">
        <v>9</v>
      </c>
      <c r="E108" s="260">
        <v>0</v>
      </c>
      <c r="F108" s="260">
        <v>7</v>
      </c>
      <c r="G108" s="260">
        <v>0</v>
      </c>
      <c r="H108" s="260">
        <v>9</v>
      </c>
      <c r="I108" s="260">
        <v>1</v>
      </c>
      <c r="J108" s="260">
        <v>2</v>
      </c>
      <c r="K108" s="260">
        <v>1</v>
      </c>
      <c r="L108" s="260"/>
      <c r="M108" s="260"/>
      <c r="N108" s="260">
        <v>7</v>
      </c>
      <c r="O108" s="260">
        <v>2</v>
      </c>
      <c r="P108" s="260">
        <v>0</v>
      </c>
      <c r="Q108" s="260">
        <v>4</v>
      </c>
      <c r="R108" s="260"/>
      <c r="S108" s="260">
        <v>1</v>
      </c>
      <c r="T108" s="260">
        <v>2</v>
      </c>
      <c r="U108" s="260">
        <v>1</v>
      </c>
      <c r="V108" s="260">
        <v>0</v>
      </c>
      <c r="W108" s="260">
        <v>3</v>
      </c>
      <c r="X108" s="260">
        <v>0</v>
      </c>
      <c r="Y108" s="260">
        <v>0</v>
      </c>
      <c r="Z108" s="260">
        <v>1</v>
      </c>
      <c r="AA108" s="260">
        <v>0</v>
      </c>
      <c r="AB108" s="260">
        <v>0</v>
      </c>
      <c r="AC108" s="350" t="s">
        <v>123</v>
      </c>
      <c r="AD108" s="214" t="s">
        <v>339</v>
      </c>
      <c r="AE108" s="261">
        <v>2900600</v>
      </c>
      <c r="AF108" s="262">
        <v>2562000</v>
      </c>
      <c r="AG108" s="216"/>
      <c r="AH108" s="217"/>
      <c r="AI108" s="217"/>
      <c r="AJ108" s="217"/>
      <c r="AK108" s="261">
        <f>AE108+AF108+AG108+AH108</f>
        <v>5462600</v>
      </c>
      <c r="AL108" s="263">
        <v>2015</v>
      </c>
      <c r="AM108" s="259"/>
    </row>
    <row r="109" spans="1:39" s="264" customFormat="1" ht="30" customHeight="1" x14ac:dyDescent="0.25">
      <c r="A109" s="259"/>
      <c r="B109" s="260">
        <v>0</v>
      </c>
      <c r="C109" s="260">
        <v>0</v>
      </c>
      <c r="D109" s="260">
        <v>9</v>
      </c>
      <c r="E109" s="260">
        <v>0</v>
      </c>
      <c r="F109" s="260">
        <v>7</v>
      </c>
      <c r="G109" s="260">
        <v>0</v>
      </c>
      <c r="H109" s="260">
        <v>9</v>
      </c>
      <c r="I109" s="260">
        <v>1</v>
      </c>
      <c r="J109" s="260">
        <v>2</v>
      </c>
      <c r="K109" s="260">
        <v>1</v>
      </c>
      <c r="L109" s="260">
        <v>0</v>
      </c>
      <c r="M109" s="260">
        <v>3</v>
      </c>
      <c r="N109" s="260">
        <v>1</v>
      </c>
      <c r="O109" s="260">
        <v>0</v>
      </c>
      <c r="P109" s="260">
        <v>2</v>
      </c>
      <c r="Q109" s="260">
        <v>5</v>
      </c>
      <c r="R109" s="260" t="s">
        <v>219</v>
      </c>
      <c r="S109" s="260">
        <v>1</v>
      </c>
      <c r="T109" s="260">
        <v>2</v>
      </c>
      <c r="U109" s="260">
        <v>1</v>
      </c>
      <c r="V109" s="260">
        <v>0</v>
      </c>
      <c r="W109" s="260">
        <v>3</v>
      </c>
      <c r="X109" s="260">
        <v>0</v>
      </c>
      <c r="Y109" s="260">
        <v>0</v>
      </c>
      <c r="Z109" s="260">
        <v>1</v>
      </c>
      <c r="AA109" s="260">
        <v>0</v>
      </c>
      <c r="AB109" s="260">
        <v>0</v>
      </c>
      <c r="AC109" s="351"/>
      <c r="AD109" s="214" t="s">
        <v>339</v>
      </c>
      <c r="AE109" s="261"/>
      <c r="AF109" s="262"/>
      <c r="AG109" s="262">
        <v>2561200</v>
      </c>
      <c r="AH109" s="265">
        <v>2972900</v>
      </c>
      <c r="AI109" s="217"/>
      <c r="AJ109" s="217"/>
      <c r="AK109" s="261">
        <f>AE109+AF109+AG109+AH109</f>
        <v>5534100</v>
      </c>
      <c r="AL109" s="263">
        <v>2016</v>
      </c>
      <c r="AM109" s="259"/>
    </row>
    <row r="110" spans="1:39" s="264" customFormat="1" ht="60" x14ac:dyDescent="0.25">
      <c r="A110" s="259"/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>
        <v>1</v>
      </c>
      <c r="T110" s="260">
        <v>2</v>
      </c>
      <c r="U110" s="260">
        <v>1</v>
      </c>
      <c r="V110" s="260">
        <v>0</v>
      </c>
      <c r="W110" s="260">
        <v>3</v>
      </c>
      <c r="X110" s="260">
        <v>0</v>
      </c>
      <c r="Y110" s="260">
        <v>0</v>
      </c>
      <c r="Z110" s="260">
        <v>1</v>
      </c>
      <c r="AA110" s="260">
        <v>0</v>
      </c>
      <c r="AB110" s="260">
        <v>1</v>
      </c>
      <c r="AC110" s="266" t="s">
        <v>479</v>
      </c>
      <c r="AD110" s="214" t="s">
        <v>337</v>
      </c>
      <c r="AE110" s="261"/>
      <c r="AF110" s="262"/>
      <c r="AG110" s="262"/>
      <c r="AH110" s="217">
        <v>100</v>
      </c>
      <c r="AI110" s="267"/>
      <c r="AJ110" s="267"/>
      <c r="AK110" s="268"/>
      <c r="AL110" s="269"/>
      <c r="AM110" s="259"/>
    </row>
    <row r="111" spans="1:39" s="264" customFormat="1" ht="45" customHeight="1" x14ac:dyDescent="0.25">
      <c r="A111" s="259"/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>
        <v>1</v>
      </c>
      <c r="T111" s="260">
        <v>2</v>
      </c>
      <c r="U111" s="260">
        <v>1</v>
      </c>
      <c r="V111" s="260">
        <v>0</v>
      </c>
      <c r="W111" s="260">
        <v>3</v>
      </c>
      <c r="X111" s="260">
        <v>0</v>
      </c>
      <c r="Y111" s="260">
        <v>0</v>
      </c>
      <c r="Z111" s="260">
        <v>1</v>
      </c>
      <c r="AA111" s="260">
        <v>0</v>
      </c>
      <c r="AB111" s="260">
        <v>2</v>
      </c>
      <c r="AC111" s="270" t="s">
        <v>480</v>
      </c>
      <c r="AD111" s="214" t="s">
        <v>337</v>
      </c>
      <c r="AE111" s="261"/>
      <c r="AF111" s="262"/>
      <c r="AG111" s="262"/>
      <c r="AH111" s="217">
        <v>100</v>
      </c>
      <c r="AI111" s="267"/>
      <c r="AJ111" s="267"/>
      <c r="AK111" s="268"/>
      <c r="AL111" s="269"/>
      <c r="AM111" s="259"/>
    </row>
    <row r="112" spans="1:39" s="264" customFormat="1" ht="75" x14ac:dyDescent="0.25">
      <c r="A112" s="259"/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>
        <v>1</v>
      </c>
      <c r="T112" s="260">
        <v>2</v>
      </c>
      <c r="U112" s="260">
        <v>1</v>
      </c>
      <c r="V112" s="260">
        <v>0</v>
      </c>
      <c r="W112" s="260">
        <v>3</v>
      </c>
      <c r="X112" s="260">
        <v>0</v>
      </c>
      <c r="Y112" s="260">
        <v>0</v>
      </c>
      <c r="Z112" s="260">
        <v>1</v>
      </c>
      <c r="AA112" s="260">
        <v>0</v>
      </c>
      <c r="AB112" s="260">
        <v>3</v>
      </c>
      <c r="AC112" s="271" t="s">
        <v>481</v>
      </c>
      <c r="AD112" s="214" t="s">
        <v>337</v>
      </c>
      <c r="AE112" s="261"/>
      <c r="AF112" s="262"/>
      <c r="AG112" s="262"/>
      <c r="AH112" s="217">
        <v>100</v>
      </c>
      <c r="AI112" s="267"/>
      <c r="AJ112" s="267"/>
      <c r="AK112" s="268"/>
      <c r="AL112" s="269"/>
      <c r="AM112" s="259"/>
    </row>
    <row r="113" spans="1:39" s="264" customFormat="1" ht="60" x14ac:dyDescent="0.25">
      <c r="A113" s="259"/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>
        <v>1</v>
      </c>
      <c r="T113" s="260">
        <v>2</v>
      </c>
      <c r="U113" s="260">
        <v>1</v>
      </c>
      <c r="V113" s="260">
        <v>0</v>
      </c>
      <c r="W113" s="260">
        <v>3</v>
      </c>
      <c r="X113" s="260">
        <v>0</v>
      </c>
      <c r="Y113" s="260">
        <v>0</v>
      </c>
      <c r="Z113" s="260">
        <v>1</v>
      </c>
      <c r="AA113" s="260">
        <v>0</v>
      </c>
      <c r="AB113" s="260">
        <v>4</v>
      </c>
      <c r="AC113" s="266" t="s">
        <v>482</v>
      </c>
      <c r="AD113" s="214" t="s">
        <v>337</v>
      </c>
      <c r="AE113" s="261"/>
      <c r="AF113" s="262"/>
      <c r="AG113" s="262"/>
      <c r="AH113" s="217">
        <v>100</v>
      </c>
      <c r="AI113" s="267"/>
      <c r="AJ113" s="267"/>
      <c r="AK113" s="268"/>
      <c r="AL113" s="269"/>
      <c r="AM113" s="259"/>
    </row>
    <row r="114" spans="1:39" s="264" customFormat="1" x14ac:dyDescent="0.25">
      <c r="A114" s="259"/>
      <c r="B114" s="260">
        <v>0</v>
      </c>
      <c r="C114" s="260">
        <v>0</v>
      </c>
      <c r="D114" s="260">
        <v>9</v>
      </c>
      <c r="E114" s="260">
        <v>0</v>
      </c>
      <c r="F114" s="260">
        <v>7</v>
      </c>
      <c r="G114" s="260">
        <v>0</v>
      </c>
      <c r="H114" s="260">
        <v>9</v>
      </c>
      <c r="I114" s="260">
        <v>1</v>
      </c>
      <c r="J114" s="260">
        <v>2</v>
      </c>
      <c r="K114" s="260">
        <v>1</v>
      </c>
      <c r="L114" s="260">
        <v>2</v>
      </c>
      <c r="M114" s="260"/>
      <c r="N114" s="260"/>
      <c r="O114" s="260">
        <v>0</v>
      </c>
      <c r="P114" s="260">
        <v>1</v>
      </c>
      <c r="Q114" s="260">
        <v>3</v>
      </c>
      <c r="R114" s="260"/>
      <c r="S114" s="260">
        <v>1</v>
      </c>
      <c r="T114" s="260">
        <v>2</v>
      </c>
      <c r="U114" s="260">
        <v>1</v>
      </c>
      <c r="V114" s="260">
        <v>0</v>
      </c>
      <c r="W114" s="260">
        <v>3</v>
      </c>
      <c r="X114" s="260">
        <v>0</v>
      </c>
      <c r="Y114" s="260">
        <v>0</v>
      </c>
      <c r="Z114" s="260">
        <v>2</v>
      </c>
      <c r="AA114" s="260">
        <v>0</v>
      </c>
      <c r="AB114" s="260">
        <v>0</v>
      </c>
      <c r="AC114" s="324" t="s">
        <v>124</v>
      </c>
      <c r="AD114" s="214" t="s">
        <v>339</v>
      </c>
      <c r="AE114" s="263">
        <v>8191298.5599999996</v>
      </c>
      <c r="AF114" s="216">
        <v>9239195.4100000001</v>
      </c>
      <c r="AG114" s="216"/>
      <c r="AH114" s="217"/>
      <c r="AI114" s="217"/>
      <c r="AJ114" s="217"/>
      <c r="AK114" s="215">
        <f>AE114+AF114+AG114+AH114</f>
        <v>17430493.969999999</v>
      </c>
      <c r="AL114" s="263">
        <v>2015</v>
      </c>
      <c r="AM114" s="259"/>
    </row>
    <row r="115" spans="1:39" s="264" customFormat="1" x14ac:dyDescent="0.25">
      <c r="A115" s="259"/>
      <c r="B115" s="260">
        <v>0</v>
      </c>
      <c r="C115" s="260">
        <v>0</v>
      </c>
      <c r="D115" s="260">
        <v>9</v>
      </c>
      <c r="E115" s="260">
        <v>0</v>
      </c>
      <c r="F115" s="260">
        <v>7</v>
      </c>
      <c r="G115" s="260">
        <v>0</v>
      </c>
      <c r="H115" s="260">
        <v>9</v>
      </c>
      <c r="I115" s="260">
        <v>1</v>
      </c>
      <c r="J115" s="260">
        <v>2</v>
      </c>
      <c r="K115" s="260">
        <v>1</v>
      </c>
      <c r="L115" s="260">
        <v>0</v>
      </c>
      <c r="M115" s="260">
        <v>3</v>
      </c>
      <c r="N115" s="260" t="s">
        <v>221</v>
      </c>
      <c r="O115" s="260">
        <v>0</v>
      </c>
      <c r="P115" s="260">
        <v>0</v>
      </c>
      <c r="Q115" s="260">
        <v>7</v>
      </c>
      <c r="R115" s="260" t="s">
        <v>219</v>
      </c>
      <c r="S115" s="260">
        <v>1</v>
      </c>
      <c r="T115" s="260">
        <v>2</v>
      </c>
      <c r="U115" s="260">
        <v>1</v>
      </c>
      <c r="V115" s="260">
        <v>0</v>
      </c>
      <c r="W115" s="260">
        <v>3</v>
      </c>
      <c r="X115" s="260">
        <v>0</v>
      </c>
      <c r="Y115" s="260">
        <v>0</v>
      </c>
      <c r="Z115" s="260">
        <v>2</v>
      </c>
      <c r="AA115" s="260">
        <v>0</v>
      </c>
      <c r="AB115" s="260">
        <v>0</v>
      </c>
      <c r="AC115" s="325"/>
      <c r="AD115" s="214" t="s">
        <v>339</v>
      </c>
      <c r="AE115" s="263"/>
      <c r="AF115" s="216"/>
      <c r="AG115" s="216">
        <v>10463077.26</v>
      </c>
      <c r="AH115" s="216">
        <v>8852223.7300000004</v>
      </c>
      <c r="AI115" s="216">
        <v>8428998.2400000002</v>
      </c>
      <c r="AJ115" s="216">
        <v>6428998.2400000002</v>
      </c>
      <c r="AK115" s="215">
        <f>AG115+AH115+AI115+AJ115</f>
        <v>34173297.470000006</v>
      </c>
      <c r="AL115" s="263">
        <v>2019</v>
      </c>
      <c r="AM115" s="259"/>
    </row>
    <row r="116" spans="1:39" s="264" customFormat="1" ht="45" x14ac:dyDescent="0.25">
      <c r="A116" s="259"/>
      <c r="B116" s="260">
        <v>0</v>
      </c>
      <c r="C116" s="260">
        <v>0</v>
      </c>
      <c r="D116" s="260">
        <v>9</v>
      </c>
      <c r="E116" s="260">
        <v>0</v>
      </c>
      <c r="F116" s="260">
        <v>7</v>
      </c>
      <c r="G116" s="260">
        <v>0</v>
      </c>
      <c r="H116" s="260">
        <v>9</v>
      </c>
      <c r="I116" s="260">
        <v>1</v>
      </c>
      <c r="J116" s="260">
        <v>2</v>
      </c>
      <c r="K116" s="260">
        <v>1</v>
      </c>
      <c r="L116" s="260">
        <v>2</v>
      </c>
      <c r="M116" s="260"/>
      <c r="N116" s="260"/>
      <c r="O116" s="260">
        <v>0</v>
      </c>
      <c r="P116" s="260">
        <v>4</v>
      </c>
      <c r="Q116" s="260">
        <v>8</v>
      </c>
      <c r="R116" s="260"/>
      <c r="S116" s="260">
        <v>1</v>
      </c>
      <c r="T116" s="260">
        <v>2</v>
      </c>
      <c r="U116" s="260">
        <v>1</v>
      </c>
      <c r="V116" s="260">
        <v>0</v>
      </c>
      <c r="W116" s="260">
        <v>3</v>
      </c>
      <c r="X116" s="260">
        <v>0</v>
      </c>
      <c r="Y116" s="260">
        <v>0</v>
      </c>
      <c r="Z116" s="260">
        <v>3</v>
      </c>
      <c r="AA116" s="260">
        <v>0</v>
      </c>
      <c r="AB116" s="260">
        <v>0</v>
      </c>
      <c r="AC116" s="272" t="s">
        <v>461</v>
      </c>
      <c r="AD116" s="214" t="s">
        <v>339</v>
      </c>
      <c r="AE116" s="263"/>
      <c r="AF116" s="262">
        <v>12000</v>
      </c>
      <c r="AG116" s="262"/>
      <c r="AH116" s="216"/>
      <c r="AI116" s="216"/>
      <c r="AJ116" s="216"/>
      <c r="AK116" s="215">
        <v>12000</v>
      </c>
      <c r="AL116" s="263">
        <v>2015</v>
      </c>
      <c r="AM116" s="259"/>
    </row>
    <row r="117" spans="1:39" s="264" customFormat="1" ht="60" customHeight="1" x14ac:dyDescent="0.25">
      <c r="A117" s="259"/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>
        <v>1</v>
      </c>
      <c r="T117" s="260">
        <v>2</v>
      </c>
      <c r="U117" s="260">
        <v>1</v>
      </c>
      <c r="V117" s="260">
        <v>0</v>
      </c>
      <c r="W117" s="260">
        <v>3</v>
      </c>
      <c r="X117" s="260">
        <v>0</v>
      </c>
      <c r="Y117" s="260">
        <v>0</v>
      </c>
      <c r="Z117" s="260">
        <v>2</v>
      </c>
      <c r="AA117" s="260">
        <v>0</v>
      </c>
      <c r="AB117" s="260">
        <v>1</v>
      </c>
      <c r="AC117" s="213" t="s">
        <v>207</v>
      </c>
      <c r="AD117" s="214" t="s">
        <v>3</v>
      </c>
      <c r="AE117" s="263" t="s">
        <v>40</v>
      </c>
      <c r="AF117" s="218">
        <v>10</v>
      </c>
      <c r="AG117" s="218">
        <v>11</v>
      </c>
      <c r="AH117" s="218">
        <v>12</v>
      </c>
      <c r="AI117" s="218">
        <v>12</v>
      </c>
      <c r="AJ117" s="218">
        <v>12</v>
      </c>
      <c r="AK117" s="215">
        <v>11.4</v>
      </c>
      <c r="AL117" s="263">
        <v>2019</v>
      </c>
      <c r="AM117" s="259"/>
    </row>
    <row r="118" spans="1:39" s="264" customFormat="1" ht="45" x14ac:dyDescent="0.25">
      <c r="A118" s="259"/>
      <c r="B118" s="260"/>
      <c r="C118" s="260"/>
      <c r="D118" s="260"/>
      <c r="E118" s="260"/>
      <c r="F118" s="260"/>
      <c r="G118" s="260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60">
        <v>1</v>
      </c>
      <c r="T118" s="260">
        <v>2</v>
      </c>
      <c r="U118" s="260">
        <v>1</v>
      </c>
      <c r="V118" s="260">
        <v>0</v>
      </c>
      <c r="W118" s="260">
        <v>3</v>
      </c>
      <c r="X118" s="260">
        <v>0</v>
      </c>
      <c r="Y118" s="260">
        <v>0</v>
      </c>
      <c r="Z118" s="273">
        <v>2</v>
      </c>
      <c r="AA118" s="273">
        <v>0</v>
      </c>
      <c r="AB118" s="273">
        <v>2</v>
      </c>
      <c r="AC118" s="213" t="s">
        <v>208</v>
      </c>
      <c r="AD118" s="214" t="s">
        <v>418</v>
      </c>
      <c r="AE118" s="263" t="s">
        <v>40</v>
      </c>
      <c r="AF118" s="218">
        <v>205</v>
      </c>
      <c r="AG118" s="218">
        <v>214</v>
      </c>
      <c r="AH118" s="218">
        <v>209</v>
      </c>
      <c r="AI118" s="218">
        <v>209</v>
      </c>
      <c r="AJ118" s="218">
        <v>209</v>
      </c>
      <c r="AK118" s="215">
        <v>1046</v>
      </c>
      <c r="AL118" s="263">
        <v>2019</v>
      </c>
      <c r="AM118" s="259"/>
    </row>
    <row r="119" spans="1:39" s="264" customFormat="1" ht="30" x14ac:dyDescent="0.25">
      <c r="A119" s="259"/>
      <c r="B119" s="260">
        <v>0</v>
      </c>
      <c r="C119" s="260">
        <v>0</v>
      </c>
      <c r="D119" s="260">
        <v>9</v>
      </c>
      <c r="E119" s="260">
        <v>0</v>
      </c>
      <c r="F119" s="260">
        <v>7</v>
      </c>
      <c r="G119" s="260">
        <v>0</v>
      </c>
      <c r="H119" s="260">
        <v>9</v>
      </c>
      <c r="I119" s="260">
        <v>1</v>
      </c>
      <c r="J119" s="260">
        <v>2</v>
      </c>
      <c r="K119" s="260">
        <v>1</v>
      </c>
      <c r="L119" s="260"/>
      <c r="M119" s="260"/>
      <c r="N119" s="260">
        <v>2</v>
      </c>
      <c r="O119" s="260">
        <v>0</v>
      </c>
      <c r="P119" s="260">
        <v>1</v>
      </c>
      <c r="Q119" s="260">
        <v>3</v>
      </c>
      <c r="R119" s="260"/>
      <c r="S119" s="260">
        <v>1</v>
      </c>
      <c r="T119" s="260">
        <v>2</v>
      </c>
      <c r="U119" s="260">
        <v>1</v>
      </c>
      <c r="V119" s="260">
        <v>0</v>
      </c>
      <c r="W119" s="260">
        <v>3</v>
      </c>
      <c r="X119" s="260">
        <v>0</v>
      </c>
      <c r="Y119" s="260">
        <v>0</v>
      </c>
      <c r="Z119" s="260">
        <v>3</v>
      </c>
      <c r="AA119" s="260">
        <v>0</v>
      </c>
      <c r="AB119" s="260">
        <v>0</v>
      </c>
      <c r="AC119" s="213" t="s">
        <v>125</v>
      </c>
      <c r="AD119" s="214" t="s">
        <v>339</v>
      </c>
      <c r="AE119" s="274">
        <v>521000</v>
      </c>
      <c r="AF119" s="216"/>
      <c r="AG119" s="216"/>
      <c r="AH119" s="217"/>
      <c r="AI119" s="217"/>
      <c r="AJ119" s="217"/>
      <c r="AK119" s="261">
        <f>AE119+AF119+AG119+AH119</f>
        <v>521000</v>
      </c>
      <c r="AL119" s="263">
        <v>2014</v>
      </c>
      <c r="AM119" s="259"/>
    </row>
    <row r="120" spans="1:39" s="264" customFormat="1" ht="30" x14ac:dyDescent="0.25">
      <c r="A120" s="259"/>
      <c r="B120" s="260">
        <v>0</v>
      </c>
      <c r="C120" s="260">
        <v>0</v>
      </c>
      <c r="D120" s="260">
        <v>9</v>
      </c>
      <c r="E120" s="260">
        <v>0</v>
      </c>
      <c r="F120" s="260">
        <v>7</v>
      </c>
      <c r="G120" s="260">
        <v>0</v>
      </c>
      <c r="H120" s="260">
        <v>9</v>
      </c>
      <c r="I120" s="260">
        <v>1</v>
      </c>
      <c r="J120" s="260">
        <v>2</v>
      </c>
      <c r="K120" s="260">
        <v>1</v>
      </c>
      <c r="L120" s="260">
        <v>2</v>
      </c>
      <c r="M120" s="260">
        <v>0</v>
      </c>
      <c r="N120" s="260">
        <v>4</v>
      </c>
      <c r="O120" s="260">
        <v>2</v>
      </c>
      <c r="P120" s="260"/>
      <c r="Q120" s="260"/>
      <c r="R120" s="260"/>
      <c r="S120" s="260">
        <v>0</v>
      </c>
      <c r="T120" s="260">
        <v>3</v>
      </c>
      <c r="U120" s="260">
        <v>0</v>
      </c>
      <c r="V120" s="260">
        <v>0</v>
      </c>
      <c r="W120" s="260"/>
      <c r="X120" s="260"/>
      <c r="Y120" s="260"/>
      <c r="Z120" s="260">
        <v>4</v>
      </c>
      <c r="AA120" s="260">
        <v>0</v>
      </c>
      <c r="AB120" s="260">
        <v>1</v>
      </c>
      <c r="AC120" s="213" t="s">
        <v>56</v>
      </c>
      <c r="AD120" s="214" t="s">
        <v>338</v>
      </c>
      <c r="AE120" s="215" t="s">
        <v>40</v>
      </c>
      <c r="AF120" s="216"/>
      <c r="AG120" s="216"/>
      <c r="AH120" s="217"/>
      <c r="AI120" s="217"/>
      <c r="AJ120" s="217"/>
      <c r="AK120" s="215"/>
      <c r="AL120" s="218">
        <v>2014</v>
      </c>
      <c r="AM120" s="259"/>
    </row>
    <row r="121" spans="1:39" s="264" customFormat="1" ht="30" x14ac:dyDescent="0.25">
      <c r="A121" s="259"/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>
        <v>1</v>
      </c>
      <c r="T121" s="260">
        <v>2</v>
      </c>
      <c r="U121" s="260">
        <v>1</v>
      </c>
      <c r="V121" s="260">
        <v>0</v>
      </c>
      <c r="W121" s="260">
        <v>3</v>
      </c>
      <c r="X121" s="260">
        <v>0</v>
      </c>
      <c r="Y121" s="260">
        <v>0</v>
      </c>
      <c r="Z121" s="260">
        <v>3</v>
      </c>
      <c r="AA121" s="260">
        <v>0</v>
      </c>
      <c r="AB121" s="260">
        <v>1</v>
      </c>
      <c r="AC121" s="213" t="s">
        <v>190</v>
      </c>
      <c r="AD121" s="214" t="s">
        <v>338</v>
      </c>
      <c r="AE121" s="215" t="s">
        <v>40</v>
      </c>
      <c r="AF121" s="216"/>
      <c r="AG121" s="216"/>
      <c r="AH121" s="217"/>
      <c r="AI121" s="217"/>
      <c r="AJ121" s="217"/>
      <c r="AK121" s="215"/>
      <c r="AL121" s="218"/>
      <c r="AM121" s="259"/>
    </row>
    <row r="122" spans="1:39" s="264" customFormat="1" ht="42.75" customHeight="1" x14ac:dyDescent="0.25">
      <c r="A122" s="259"/>
      <c r="B122" s="260">
        <v>0</v>
      </c>
      <c r="C122" s="260">
        <v>0</v>
      </c>
      <c r="D122" s="260">
        <v>9</v>
      </c>
      <c r="E122" s="260">
        <v>0</v>
      </c>
      <c r="F122" s="260">
        <v>7</v>
      </c>
      <c r="G122" s="260">
        <v>0</v>
      </c>
      <c r="H122" s="260">
        <v>9</v>
      </c>
      <c r="I122" s="260">
        <v>1</v>
      </c>
      <c r="J122" s="260">
        <v>2</v>
      </c>
      <c r="K122" s="260">
        <v>1</v>
      </c>
      <c r="L122" s="260">
        <v>0</v>
      </c>
      <c r="M122" s="260">
        <v>3</v>
      </c>
      <c r="N122" s="260">
        <v>2</v>
      </c>
      <c r="O122" s="260">
        <v>0</v>
      </c>
      <c r="P122" s="260">
        <v>2</v>
      </c>
      <c r="Q122" s="260">
        <v>6</v>
      </c>
      <c r="R122" s="260"/>
      <c r="S122" s="260">
        <v>1</v>
      </c>
      <c r="T122" s="260">
        <v>2</v>
      </c>
      <c r="U122" s="260">
        <v>1</v>
      </c>
      <c r="V122" s="260">
        <v>0</v>
      </c>
      <c r="W122" s="260">
        <v>3</v>
      </c>
      <c r="X122" s="260">
        <v>0</v>
      </c>
      <c r="Y122" s="260">
        <v>0</v>
      </c>
      <c r="Z122" s="260">
        <v>4</v>
      </c>
      <c r="AA122" s="260">
        <v>0</v>
      </c>
      <c r="AB122" s="260">
        <v>0</v>
      </c>
      <c r="AC122" s="213" t="s">
        <v>470</v>
      </c>
      <c r="AD122" s="214" t="s">
        <v>339</v>
      </c>
      <c r="AE122" s="215"/>
      <c r="AF122" s="216"/>
      <c r="AG122" s="262">
        <v>286800</v>
      </c>
      <c r="AH122" s="217"/>
      <c r="AI122" s="217"/>
      <c r="AJ122" s="217"/>
      <c r="AK122" s="215">
        <v>286800</v>
      </c>
      <c r="AL122" s="218">
        <v>2016</v>
      </c>
      <c r="AM122" s="259"/>
    </row>
    <row r="123" spans="1:39" s="8" customFormat="1" ht="30" x14ac:dyDescent="0.25">
      <c r="A123" s="10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>
        <v>1</v>
      </c>
      <c r="T123" s="219">
        <v>2</v>
      </c>
      <c r="U123" s="219">
        <v>1</v>
      </c>
      <c r="V123" s="219">
        <v>0</v>
      </c>
      <c r="W123" s="219">
        <v>3</v>
      </c>
      <c r="X123" s="219">
        <v>0</v>
      </c>
      <c r="Y123" s="219">
        <v>0</v>
      </c>
      <c r="Z123" s="219">
        <v>4</v>
      </c>
      <c r="AA123" s="219">
        <v>0</v>
      </c>
      <c r="AB123" s="219">
        <v>1</v>
      </c>
      <c r="AC123" s="224" t="s">
        <v>471</v>
      </c>
      <c r="AD123" s="220" t="s">
        <v>134</v>
      </c>
      <c r="AE123" s="223"/>
      <c r="AF123" s="221"/>
      <c r="AG123" s="221">
        <v>7</v>
      </c>
      <c r="AH123" s="222"/>
      <c r="AI123" s="222"/>
      <c r="AJ123" s="222"/>
      <c r="AK123" s="223">
        <v>7</v>
      </c>
      <c r="AL123" s="225">
        <v>2016</v>
      </c>
      <c r="AM123" s="10"/>
    </row>
    <row r="124" spans="1:39" s="8" customFormat="1" ht="45" x14ac:dyDescent="0.25">
      <c r="A124" s="1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v>1</v>
      </c>
      <c r="T124" s="50">
        <v>2</v>
      </c>
      <c r="U124" s="50">
        <v>1</v>
      </c>
      <c r="V124" s="50">
        <v>0</v>
      </c>
      <c r="W124" s="50">
        <v>4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287" t="s">
        <v>259</v>
      </c>
      <c r="AD124" s="288"/>
      <c r="AE124" s="295"/>
      <c r="AF124" s="297"/>
      <c r="AG124" s="289"/>
      <c r="AH124" s="293">
        <f>AH130+AH133+AH136+AH139</f>
        <v>5466100</v>
      </c>
      <c r="AI124" s="290"/>
      <c r="AJ124" s="290"/>
      <c r="AK124" s="294"/>
      <c r="AL124" s="297"/>
      <c r="AM124" s="10"/>
    </row>
    <row r="125" spans="1:39" s="8" customFormat="1" ht="45" x14ac:dyDescent="0.25">
      <c r="A125" s="1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v>1</v>
      </c>
      <c r="T125" s="50">
        <v>2</v>
      </c>
      <c r="U125" s="50">
        <v>1</v>
      </c>
      <c r="V125" s="50">
        <v>0</v>
      </c>
      <c r="W125" s="50">
        <v>4</v>
      </c>
      <c r="X125" s="50">
        <v>0</v>
      </c>
      <c r="Y125" s="50">
        <v>0</v>
      </c>
      <c r="Z125" s="50">
        <v>0</v>
      </c>
      <c r="AA125" s="50">
        <v>0</v>
      </c>
      <c r="AB125" s="50">
        <v>1</v>
      </c>
      <c r="AC125" s="48" t="s">
        <v>260</v>
      </c>
      <c r="AD125" s="41" t="s">
        <v>338</v>
      </c>
      <c r="AE125" s="104">
        <v>12</v>
      </c>
      <c r="AF125" s="80">
        <v>12</v>
      </c>
      <c r="AG125" s="80">
        <v>12</v>
      </c>
      <c r="AH125" s="80">
        <v>12</v>
      </c>
      <c r="AI125" s="80">
        <v>12</v>
      </c>
      <c r="AJ125" s="80">
        <v>12</v>
      </c>
      <c r="AK125" s="122">
        <v>12</v>
      </c>
      <c r="AL125" s="80">
        <v>2019</v>
      </c>
      <c r="AM125" s="10"/>
    </row>
    <row r="126" spans="1:39" s="8" customFormat="1" ht="30" x14ac:dyDescent="0.25">
      <c r="A126" s="1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v>1</v>
      </c>
      <c r="T126" s="50">
        <v>2</v>
      </c>
      <c r="U126" s="50">
        <v>1</v>
      </c>
      <c r="V126" s="50">
        <v>0</v>
      </c>
      <c r="W126" s="50">
        <v>4</v>
      </c>
      <c r="X126" s="50">
        <v>0</v>
      </c>
      <c r="Y126" s="50">
        <v>0</v>
      </c>
      <c r="Z126" s="50">
        <v>0</v>
      </c>
      <c r="AA126" s="50">
        <v>0</v>
      </c>
      <c r="AB126" s="50">
        <v>2</v>
      </c>
      <c r="AC126" s="48" t="s">
        <v>261</v>
      </c>
      <c r="AD126" s="41" t="s">
        <v>337</v>
      </c>
      <c r="AE126" s="104">
        <v>100</v>
      </c>
      <c r="AF126" s="80">
        <v>100</v>
      </c>
      <c r="AG126" s="80">
        <v>100</v>
      </c>
      <c r="AH126" s="80">
        <v>100</v>
      </c>
      <c r="AI126" s="80">
        <v>100</v>
      </c>
      <c r="AJ126" s="80">
        <v>100</v>
      </c>
      <c r="AK126" s="122">
        <v>100</v>
      </c>
      <c r="AL126" s="104">
        <v>2019</v>
      </c>
      <c r="AM126" s="10"/>
    </row>
    <row r="127" spans="1:39" s="8" customFormat="1" ht="30" x14ac:dyDescent="0.25">
      <c r="A127" s="1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v>1</v>
      </c>
      <c r="T127" s="50">
        <v>2</v>
      </c>
      <c r="U127" s="50">
        <v>1</v>
      </c>
      <c r="V127" s="50">
        <v>0</v>
      </c>
      <c r="W127" s="50">
        <v>4</v>
      </c>
      <c r="X127" s="50">
        <v>0</v>
      </c>
      <c r="Y127" s="50">
        <v>0</v>
      </c>
      <c r="Z127" s="50">
        <v>0</v>
      </c>
      <c r="AA127" s="50">
        <v>0</v>
      </c>
      <c r="AB127" s="50">
        <v>3</v>
      </c>
      <c r="AC127" s="48" t="s">
        <v>262</v>
      </c>
      <c r="AD127" s="41" t="s">
        <v>337</v>
      </c>
      <c r="AE127" s="104">
        <v>79.8</v>
      </c>
      <c r="AF127" s="104">
        <v>79.900000000000006</v>
      </c>
      <c r="AG127" s="104">
        <v>80</v>
      </c>
      <c r="AH127" s="104">
        <v>83</v>
      </c>
      <c r="AI127" s="104">
        <v>83</v>
      </c>
      <c r="AJ127" s="104">
        <v>83</v>
      </c>
      <c r="AK127" s="122">
        <v>81.5</v>
      </c>
      <c r="AL127" s="104">
        <v>2019</v>
      </c>
      <c r="AM127" s="10"/>
    </row>
    <row r="128" spans="1:39" s="8" customFormat="1" ht="30" x14ac:dyDescent="0.25">
      <c r="A128" s="1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0"/>
      <c r="Q128" s="50"/>
      <c r="R128" s="50"/>
      <c r="S128" s="50">
        <v>1</v>
      </c>
      <c r="T128" s="50">
        <v>2</v>
      </c>
      <c r="U128" s="50">
        <v>1</v>
      </c>
      <c r="V128" s="50">
        <v>0</v>
      </c>
      <c r="W128" s="50">
        <v>4</v>
      </c>
      <c r="X128" s="50">
        <v>0</v>
      </c>
      <c r="Y128" s="50">
        <v>0</v>
      </c>
      <c r="Z128" s="50">
        <v>0</v>
      </c>
      <c r="AA128" s="50">
        <v>0</v>
      </c>
      <c r="AB128" s="50">
        <v>4</v>
      </c>
      <c r="AC128" s="48" t="s">
        <v>263</v>
      </c>
      <c r="AD128" s="41" t="s">
        <v>338</v>
      </c>
      <c r="AE128" s="104">
        <v>3</v>
      </c>
      <c r="AF128" s="104">
        <v>5</v>
      </c>
      <c r="AG128" s="104">
        <v>6</v>
      </c>
      <c r="AH128" s="104">
        <v>7</v>
      </c>
      <c r="AI128" s="104">
        <v>7</v>
      </c>
      <c r="AJ128" s="104">
        <v>7</v>
      </c>
      <c r="AK128" s="122">
        <v>7</v>
      </c>
      <c r="AL128" s="104">
        <v>2019</v>
      </c>
      <c r="AM128" s="10"/>
    </row>
    <row r="129" spans="1:71" s="8" customFormat="1" ht="29.25" customHeight="1" x14ac:dyDescent="0.25">
      <c r="A129" s="1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0"/>
      <c r="Q129" s="50"/>
      <c r="R129" s="50"/>
      <c r="S129" s="50">
        <v>1</v>
      </c>
      <c r="T129" s="50">
        <v>2</v>
      </c>
      <c r="U129" s="50">
        <v>1</v>
      </c>
      <c r="V129" s="50">
        <v>0</v>
      </c>
      <c r="W129" s="50">
        <v>4</v>
      </c>
      <c r="X129" s="50">
        <v>0</v>
      </c>
      <c r="Y129" s="50">
        <v>0</v>
      </c>
      <c r="Z129" s="50">
        <v>0</v>
      </c>
      <c r="AA129" s="50">
        <v>0</v>
      </c>
      <c r="AB129" s="50">
        <v>5</v>
      </c>
      <c r="AC129" s="48" t="s">
        <v>264</v>
      </c>
      <c r="AD129" s="41" t="s">
        <v>337</v>
      </c>
      <c r="AE129" s="104">
        <v>56</v>
      </c>
      <c r="AF129" s="104">
        <v>56.1</v>
      </c>
      <c r="AG129" s="104">
        <v>56.2</v>
      </c>
      <c r="AH129" s="104">
        <v>57</v>
      </c>
      <c r="AI129" s="104">
        <v>58</v>
      </c>
      <c r="AJ129" s="104">
        <v>58</v>
      </c>
      <c r="AK129" s="122">
        <v>56.9</v>
      </c>
      <c r="AL129" s="104">
        <v>2017</v>
      </c>
      <c r="AM129" s="11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</row>
    <row r="130" spans="1:71" s="8" customFormat="1" ht="30" customHeight="1" x14ac:dyDescent="0.25">
      <c r="A130" s="10"/>
      <c r="B130" s="52">
        <v>0</v>
      </c>
      <c r="C130" s="52">
        <v>0</v>
      </c>
      <c r="D130" s="52">
        <v>9</v>
      </c>
      <c r="E130" s="52">
        <v>0</v>
      </c>
      <c r="F130" s="52">
        <v>7</v>
      </c>
      <c r="G130" s="52">
        <v>0</v>
      </c>
      <c r="H130" s="52">
        <v>2</v>
      </c>
      <c r="I130" s="52">
        <v>1</v>
      </c>
      <c r="J130" s="52">
        <v>2</v>
      </c>
      <c r="K130" s="52">
        <v>1</v>
      </c>
      <c r="L130" s="52">
        <v>0</v>
      </c>
      <c r="M130" s="52">
        <v>4</v>
      </c>
      <c r="N130" s="52">
        <v>1</v>
      </c>
      <c r="O130" s="52">
        <v>0</v>
      </c>
      <c r="P130" s="52">
        <v>2</v>
      </c>
      <c r="Q130" s="52">
        <v>3</v>
      </c>
      <c r="R130" s="52" t="s">
        <v>220</v>
      </c>
      <c r="S130" s="50">
        <v>1</v>
      </c>
      <c r="T130" s="50">
        <v>2</v>
      </c>
      <c r="U130" s="50">
        <v>1</v>
      </c>
      <c r="V130" s="50">
        <v>0</v>
      </c>
      <c r="W130" s="50">
        <v>4</v>
      </c>
      <c r="X130" s="50">
        <v>0</v>
      </c>
      <c r="Y130" s="50">
        <v>0</v>
      </c>
      <c r="Z130" s="52">
        <v>1</v>
      </c>
      <c r="AA130" s="52">
        <v>0</v>
      </c>
      <c r="AB130" s="52">
        <v>1</v>
      </c>
      <c r="AC130" s="320" t="s">
        <v>4</v>
      </c>
      <c r="AD130" s="68" t="s">
        <v>339</v>
      </c>
      <c r="AE130" s="104"/>
      <c r="AF130" s="104"/>
      <c r="AG130" s="180">
        <v>2091000</v>
      </c>
      <c r="AH130" s="180">
        <v>2109300</v>
      </c>
      <c r="AI130" s="179"/>
      <c r="AJ130" s="179"/>
      <c r="AK130" s="105">
        <f>AG130+AH130+AI130</f>
        <v>4200300</v>
      </c>
      <c r="AL130" s="104">
        <v>2019</v>
      </c>
      <c r="AM130" s="11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</row>
    <row r="131" spans="1:71" s="8" customFormat="1" ht="27.75" customHeight="1" x14ac:dyDescent="0.25">
      <c r="A131" s="10"/>
      <c r="B131" s="52">
        <v>0</v>
      </c>
      <c r="C131" s="52">
        <v>0</v>
      </c>
      <c r="D131" s="52">
        <v>9</v>
      </c>
      <c r="E131" s="52">
        <v>0</v>
      </c>
      <c r="F131" s="52">
        <v>7</v>
      </c>
      <c r="G131" s="52">
        <v>0</v>
      </c>
      <c r="H131" s="52">
        <v>2</v>
      </c>
      <c r="I131" s="93">
        <v>1</v>
      </c>
      <c r="J131" s="93">
        <v>2</v>
      </c>
      <c r="K131" s="93">
        <v>1</v>
      </c>
      <c r="L131" s="93"/>
      <c r="M131" s="93"/>
      <c r="N131" s="93">
        <v>7</v>
      </c>
      <c r="O131" s="93">
        <v>2</v>
      </c>
      <c r="P131" s="50">
        <v>0</v>
      </c>
      <c r="Q131" s="50">
        <v>1</v>
      </c>
      <c r="R131" s="50"/>
      <c r="S131" s="50">
        <v>1</v>
      </c>
      <c r="T131" s="50">
        <v>2</v>
      </c>
      <c r="U131" s="50">
        <v>1</v>
      </c>
      <c r="V131" s="50">
        <v>0</v>
      </c>
      <c r="W131" s="50">
        <v>4</v>
      </c>
      <c r="X131" s="50">
        <v>0</v>
      </c>
      <c r="Y131" s="50">
        <v>0</v>
      </c>
      <c r="Z131" s="50">
        <v>1</v>
      </c>
      <c r="AA131" s="50">
        <v>0</v>
      </c>
      <c r="AB131" s="50">
        <v>0</v>
      </c>
      <c r="AC131" s="321"/>
      <c r="AD131" s="68" t="s">
        <v>339</v>
      </c>
      <c r="AE131" s="105">
        <v>2076000</v>
      </c>
      <c r="AF131" s="98">
        <v>2102000</v>
      </c>
      <c r="AG131" s="71"/>
      <c r="AH131" s="71"/>
      <c r="AI131" s="71"/>
      <c r="AJ131" s="71"/>
      <c r="AK131" s="105">
        <f>AE131+AF131+AG131+AH131</f>
        <v>4178000</v>
      </c>
      <c r="AL131" s="104">
        <v>2015</v>
      </c>
      <c r="AM131" s="11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</row>
    <row r="132" spans="1:71" s="47" customFormat="1" ht="31.5" customHeight="1" x14ac:dyDescent="0.25">
      <c r="A132" s="342"/>
      <c r="B132" s="52">
        <v>0</v>
      </c>
      <c r="C132" s="52">
        <v>0</v>
      </c>
      <c r="D132" s="52">
        <v>9</v>
      </c>
      <c r="E132" s="52">
        <v>0</v>
      </c>
      <c r="F132" s="52">
        <v>7</v>
      </c>
      <c r="G132" s="52">
        <v>0</v>
      </c>
      <c r="H132" s="52">
        <v>2</v>
      </c>
      <c r="I132" s="52">
        <v>1</v>
      </c>
      <c r="J132" s="52">
        <v>2</v>
      </c>
      <c r="K132" s="52">
        <v>1</v>
      </c>
      <c r="L132" s="52"/>
      <c r="M132" s="52"/>
      <c r="N132" s="52">
        <v>2</v>
      </c>
      <c r="O132" s="52">
        <v>0</v>
      </c>
      <c r="P132" s="52">
        <v>1</v>
      </c>
      <c r="Q132" s="52">
        <v>4</v>
      </c>
      <c r="R132" s="52"/>
      <c r="S132" s="50">
        <v>1</v>
      </c>
      <c r="T132" s="50">
        <v>2</v>
      </c>
      <c r="U132" s="50">
        <v>1</v>
      </c>
      <c r="V132" s="50">
        <v>0</v>
      </c>
      <c r="W132" s="50">
        <v>4</v>
      </c>
      <c r="X132" s="50">
        <v>0</v>
      </c>
      <c r="Y132" s="50">
        <v>0</v>
      </c>
      <c r="Z132" s="52">
        <v>1</v>
      </c>
      <c r="AA132" s="52">
        <v>0</v>
      </c>
      <c r="AB132" s="52">
        <v>1</v>
      </c>
      <c r="AC132" s="320" t="s">
        <v>191</v>
      </c>
      <c r="AD132" s="68" t="s">
        <v>339</v>
      </c>
      <c r="AE132" s="105">
        <v>2343540</v>
      </c>
      <c r="AF132" s="98">
        <v>2501065</v>
      </c>
      <c r="AG132" s="98"/>
      <c r="AH132" s="98"/>
      <c r="AI132" s="98"/>
      <c r="AJ132" s="98"/>
      <c r="AK132" s="105">
        <f>AE132+AF132+AG132+AH132</f>
        <v>4844605</v>
      </c>
      <c r="AL132" s="104">
        <v>2015</v>
      </c>
      <c r="AM132" s="11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46"/>
    </row>
    <row r="133" spans="1:71" s="47" customFormat="1" ht="31.5" customHeight="1" x14ac:dyDescent="0.25">
      <c r="A133" s="343"/>
      <c r="B133" s="52">
        <v>0</v>
      </c>
      <c r="C133" s="52">
        <v>0</v>
      </c>
      <c r="D133" s="52">
        <v>9</v>
      </c>
      <c r="E133" s="52">
        <v>0</v>
      </c>
      <c r="F133" s="52">
        <v>7</v>
      </c>
      <c r="G133" s="52">
        <v>0</v>
      </c>
      <c r="H133" s="52">
        <v>2</v>
      </c>
      <c r="I133" s="52">
        <v>1</v>
      </c>
      <c r="J133" s="52">
        <v>2</v>
      </c>
      <c r="K133" s="52">
        <v>1</v>
      </c>
      <c r="L133" s="52">
        <v>0</v>
      </c>
      <c r="M133" s="52">
        <v>4</v>
      </c>
      <c r="N133" s="52" t="s">
        <v>221</v>
      </c>
      <c r="O133" s="52">
        <v>0</v>
      </c>
      <c r="P133" s="52">
        <v>2</v>
      </c>
      <c r="Q133" s="52">
        <v>3</v>
      </c>
      <c r="R133" s="52" t="s">
        <v>220</v>
      </c>
      <c r="S133" s="50">
        <v>1</v>
      </c>
      <c r="T133" s="50">
        <v>2</v>
      </c>
      <c r="U133" s="50">
        <v>1</v>
      </c>
      <c r="V133" s="50">
        <v>0</v>
      </c>
      <c r="W133" s="50">
        <v>4</v>
      </c>
      <c r="X133" s="50">
        <v>0</v>
      </c>
      <c r="Y133" s="50">
        <v>0</v>
      </c>
      <c r="Z133" s="52">
        <v>1</v>
      </c>
      <c r="AA133" s="52">
        <v>0</v>
      </c>
      <c r="AB133" s="52">
        <v>1</v>
      </c>
      <c r="AC133" s="321"/>
      <c r="AD133" s="68" t="s">
        <v>339</v>
      </c>
      <c r="AE133" s="105"/>
      <c r="AF133" s="98"/>
      <c r="AG133" s="162">
        <v>2509200</v>
      </c>
      <c r="AH133" s="162">
        <v>2626500</v>
      </c>
      <c r="AI133" s="162">
        <v>2626500</v>
      </c>
      <c r="AJ133" s="162">
        <v>2626500</v>
      </c>
      <c r="AK133" s="105">
        <f>AG133+AH133+AI133+AJ133</f>
        <v>10388700</v>
      </c>
      <c r="AL133" s="104">
        <v>2019</v>
      </c>
      <c r="AM133" s="11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46"/>
    </row>
    <row r="134" spans="1:71" s="47" customFormat="1" ht="45" customHeight="1" x14ac:dyDescent="0.25">
      <c r="A134" s="343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0">
        <v>1</v>
      </c>
      <c r="T134" s="50">
        <v>2</v>
      </c>
      <c r="U134" s="50">
        <v>1</v>
      </c>
      <c r="V134" s="50">
        <v>0</v>
      </c>
      <c r="W134" s="50">
        <v>4</v>
      </c>
      <c r="X134" s="50">
        <v>0</v>
      </c>
      <c r="Y134" s="50">
        <v>0</v>
      </c>
      <c r="Z134" s="52">
        <v>1</v>
      </c>
      <c r="AA134" s="52">
        <v>0</v>
      </c>
      <c r="AB134" s="52">
        <v>1</v>
      </c>
      <c r="AC134" s="54" t="s">
        <v>5</v>
      </c>
      <c r="AD134" s="68" t="s">
        <v>418</v>
      </c>
      <c r="AE134" s="105" t="s">
        <v>40</v>
      </c>
      <c r="AF134" s="122">
        <v>963</v>
      </c>
      <c r="AG134" s="122">
        <v>984</v>
      </c>
      <c r="AH134" s="122">
        <v>1030</v>
      </c>
      <c r="AI134" s="122">
        <v>1030</v>
      </c>
      <c r="AJ134" s="122">
        <v>1030</v>
      </c>
      <c r="AK134" s="122">
        <v>5037</v>
      </c>
      <c r="AL134" s="104">
        <v>2019</v>
      </c>
      <c r="AM134" s="11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46"/>
    </row>
    <row r="135" spans="1:71" s="47" customFormat="1" ht="37.5" customHeight="1" x14ac:dyDescent="0.25">
      <c r="A135" s="343"/>
      <c r="B135" s="205">
        <v>0</v>
      </c>
      <c r="C135" s="205">
        <v>0</v>
      </c>
      <c r="D135" s="205">
        <v>9</v>
      </c>
      <c r="E135" s="205">
        <v>0</v>
      </c>
      <c r="F135" s="205">
        <v>7</v>
      </c>
      <c r="G135" s="205">
        <v>0</v>
      </c>
      <c r="H135" s="205">
        <v>2</v>
      </c>
      <c r="I135" s="205">
        <v>1</v>
      </c>
      <c r="J135" s="205">
        <v>2</v>
      </c>
      <c r="K135" s="205">
        <v>1</v>
      </c>
      <c r="L135" s="205"/>
      <c r="M135" s="205"/>
      <c r="N135" s="205">
        <v>2</v>
      </c>
      <c r="O135" s="205">
        <v>0</v>
      </c>
      <c r="P135" s="205">
        <v>1</v>
      </c>
      <c r="Q135" s="205">
        <v>5</v>
      </c>
      <c r="R135" s="205"/>
      <c r="S135" s="205">
        <v>1</v>
      </c>
      <c r="T135" s="205">
        <v>2</v>
      </c>
      <c r="U135" s="205">
        <v>1</v>
      </c>
      <c r="V135" s="205">
        <v>0</v>
      </c>
      <c r="W135" s="205">
        <v>4</v>
      </c>
      <c r="X135" s="205">
        <v>0</v>
      </c>
      <c r="Y135" s="205">
        <v>0</v>
      </c>
      <c r="Z135" s="205">
        <v>2</v>
      </c>
      <c r="AA135" s="205">
        <v>0</v>
      </c>
      <c r="AB135" s="205">
        <v>0</v>
      </c>
      <c r="AC135" s="322" t="s">
        <v>265</v>
      </c>
      <c r="AD135" s="226" t="s">
        <v>339</v>
      </c>
      <c r="AE135" s="211">
        <v>838389</v>
      </c>
      <c r="AF135" s="227">
        <v>999485</v>
      </c>
      <c r="AG135" s="227"/>
      <c r="AH135" s="227"/>
      <c r="AI135" s="227"/>
      <c r="AJ135" s="227"/>
      <c r="AK135" s="211">
        <f>AE135+AF135+AG135+AH135</f>
        <v>1837874</v>
      </c>
      <c r="AL135" s="212">
        <v>2015</v>
      </c>
      <c r="AM135" s="11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46"/>
    </row>
    <row r="136" spans="1:71" s="47" customFormat="1" ht="19.5" customHeight="1" x14ac:dyDescent="0.25">
      <c r="A136" s="343"/>
      <c r="B136" s="205">
        <v>0</v>
      </c>
      <c r="C136" s="205">
        <v>0</v>
      </c>
      <c r="D136" s="205">
        <v>9</v>
      </c>
      <c r="E136" s="205">
        <v>0</v>
      </c>
      <c r="F136" s="205">
        <v>7</v>
      </c>
      <c r="G136" s="205">
        <v>0</v>
      </c>
      <c r="H136" s="205">
        <v>2</v>
      </c>
      <c r="I136" s="205">
        <v>1</v>
      </c>
      <c r="J136" s="205">
        <v>2</v>
      </c>
      <c r="K136" s="205">
        <v>1</v>
      </c>
      <c r="L136" s="205">
        <v>0</v>
      </c>
      <c r="M136" s="205">
        <v>4</v>
      </c>
      <c r="N136" s="205">
        <v>1</v>
      </c>
      <c r="O136" s="205">
        <v>0</v>
      </c>
      <c r="P136" s="205">
        <v>0</v>
      </c>
      <c r="Q136" s="205">
        <v>9</v>
      </c>
      <c r="R136" s="205" t="s">
        <v>220</v>
      </c>
      <c r="S136" s="205">
        <v>1</v>
      </c>
      <c r="T136" s="205">
        <v>2</v>
      </c>
      <c r="U136" s="205">
        <v>1</v>
      </c>
      <c r="V136" s="205">
        <v>0</v>
      </c>
      <c r="W136" s="205">
        <v>4</v>
      </c>
      <c r="X136" s="205">
        <v>0</v>
      </c>
      <c r="Y136" s="205">
        <v>0</v>
      </c>
      <c r="Z136" s="205">
        <v>2</v>
      </c>
      <c r="AA136" s="205">
        <v>0</v>
      </c>
      <c r="AB136" s="205">
        <v>0</v>
      </c>
      <c r="AC136" s="323"/>
      <c r="AD136" s="226" t="s">
        <v>339</v>
      </c>
      <c r="AE136" s="211"/>
      <c r="AF136" s="227"/>
      <c r="AG136" s="227">
        <v>839190</v>
      </c>
      <c r="AH136" s="227">
        <v>560300</v>
      </c>
      <c r="AI136" s="227">
        <v>843200</v>
      </c>
      <c r="AJ136" s="227">
        <v>843200</v>
      </c>
      <c r="AK136" s="211">
        <f>AG136+AH136+AI136+AJ136</f>
        <v>3085890</v>
      </c>
      <c r="AL136" s="212">
        <v>2019</v>
      </c>
      <c r="AM136" s="11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46"/>
    </row>
    <row r="137" spans="1:71" s="47" customFormat="1" ht="49.5" customHeight="1" x14ac:dyDescent="0.25">
      <c r="A137" s="343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0">
        <v>1</v>
      </c>
      <c r="T137" s="50">
        <v>2</v>
      </c>
      <c r="U137" s="50">
        <v>1</v>
      </c>
      <c r="V137" s="50">
        <v>0</v>
      </c>
      <c r="W137" s="50">
        <v>4</v>
      </c>
      <c r="X137" s="50">
        <v>0</v>
      </c>
      <c r="Y137" s="50">
        <v>0</v>
      </c>
      <c r="Z137" s="52">
        <v>2</v>
      </c>
      <c r="AA137" s="52">
        <v>0</v>
      </c>
      <c r="AB137" s="52">
        <v>1</v>
      </c>
      <c r="AC137" s="48" t="s">
        <v>6</v>
      </c>
      <c r="AD137" s="68" t="s">
        <v>418</v>
      </c>
      <c r="AE137" s="105" t="s">
        <v>40</v>
      </c>
      <c r="AF137" s="122">
        <v>413</v>
      </c>
      <c r="AG137" s="122">
        <v>322</v>
      </c>
      <c r="AH137" s="122">
        <v>264</v>
      </c>
      <c r="AI137" s="122">
        <v>264</v>
      </c>
      <c r="AJ137" s="122">
        <v>264</v>
      </c>
      <c r="AK137" s="122">
        <v>1527</v>
      </c>
      <c r="AL137" s="104">
        <v>2019</v>
      </c>
      <c r="AM137" s="11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46"/>
    </row>
    <row r="138" spans="1:71" s="231" customFormat="1" ht="39" customHeight="1" x14ac:dyDescent="0.25">
      <c r="A138" s="343"/>
      <c r="B138" s="52">
        <v>0</v>
      </c>
      <c r="C138" s="52">
        <v>0</v>
      </c>
      <c r="D138" s="52">
        <v>9</v>
      </c>
      <c r="E138" s="52">
        <v>0</v>
      </c>
      <c r="F138" s="52">
        <v>7</v>
      </c>
      <c r="G138" s="52">
        <v>0</v>
      </c>
      <c r="H138" s="52">
        <v>2</v>
      </c>
      <c r="I138" s="52">
        <v>1</v>
      </c>
      <c r="J138" s="52">
        <v>2</v>
      </c>
      <c r="K138" s="52">
        <v>1</v>
      </c>
      <c r="L138" s="52"/>
      <c r="M138" s="52"/>
      <c r="N138" s="52">
        <v>2</v>
      </c>
      <c r="O138" s="52">
        <v>0</v>
      </c>
      <c r="P138" s="52">
        <v>1</v>
      </c>
      <c r="Q138" s="52">
        <v>6</v>
      </c>
      <c r="R138" s="52"/>
      <c r="S138" s="50">
        <v>1</v>
      </c>
      <c r="T138" s="50">
        <v>2</v>
      </c>
      <c r="U138" s="50">
        <v>1</v>
      </c>
      <c r="V138" s="50">
        <v>0</v>
      </c>
      <c r="W138" s="50">
        <v>4</v>
      </c>
      <c r="X138" s="50">
        <v>0</v>
      </c>
      <c r="Y138" s="50">
        <v>0</v>
      </c>
      <c r="Z138" s="52">
        <v>3</v>
      </c>
      <c r="AA138" s="52">
        <v>0</v>
      </c>
      <c r="AB138" s="52">
        <v>0</v>
      </c>
      <c r="AC138" s="320" t="s">
        <v>266</v>
      </c>
      <c r="AD138" s="68" t="s">
        <v>339</v>
      </c>
      <c r="AE138" s="105">
        <v>156100</v>
      </c>
      <c r="AF138" s="95">
        <v>170000</v>
      </c>
      <c r="AG138" s="95"/>
      <c r="AH138" s="95"/>
      <c r="AI138" s="95"/>
      <c r="AJ138" s="95"/>
      <c r="AK138" s="105">
        <f>AE138+AF138+AG138+AH138</f>
        <v>326100</v>
      </c>
      <c r="AL138" s="104">
        <v>2015</v>
      </c>
      <c r="AM138" s="228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30"/>
    </row>
    <row r="139" spans="1:71" s="231" customFormat="1" ht="20.25" customHeight="1" x14ac:dyDescent="0.25">
      <c r="A139" s="343"/>
      <c r="B139" s="52">
        <v>0</v>
      </c>
      <c r="C139" s="52">
        <v>0</v>
      </c>
      <c r="D139" s="52">
        <v>9</v>
      </c>
      <c r="E139" s="52">
        <v>0</v>
      </c>
      <c r="F139" s="52">
        <v>7</v>
      </c>
      <c r="G139" s="52">
        <v>0</v>
      </c>
      <c r="H139" s="52">
        <v>2</v>
      </c>
      <c r="I139" s="52">
        <v>1</v>
      </c>
      <c r="J139" s="52">
        <v>2</v>
      </c>
      <c r="K139" s="52">
        <v>1</v>
      </c>
      <c r="L139" s="52">
        <v>0</v>
      </c>
      <c r="M139" s="52">
        <v>4</v>
      </c>
      <c r="N139" s="52">
        <v>2</v>
      </c>
      <c r="O139" s="52">
        <v>0</v>
      </c>
      <c r="P139" s="52">
        <v>1</v>
      </c>
      <c r="Q139" s="52">
        <v>0</v>
      </c>
      <c r="R139" s="52" t="s">
        <v>220</v>
      </c>
      <c r="S139" s="50">
        <v>1</v>
      </c>
      <c r="T139" s="50">
        <v>2</v>
      </c>
      <c r="U139" s="50">
        <v>1</v>
      </c>
      <c r="V139" s="50">
        <v>0</v>
      </c>
      <c r="W139" s="50">
        <v>4</v>
      </c>
      <c r="X139" s="50">
        <v>0</v>
      </c>
      <c r="Y139" s="50">
        <v>0</v>
      </c>
      <c r="Z139" s="52">
        <v>3</v>
      </c>
      <c r="AA139" s="52">
        <v>0</v>
      </c>
      <c r="AB139" s="52">
        <v>0</v>
      </c>
      <c r="AC139" s="321"/>
      <c r="AD139" s="68" t="s">
        <v>339</v>
      </c>
      <c r="AE139" s="105"/>
      <c r="AF139" s="95"/>
      <c r="AG139" s="158">
        <v>170000</v>
      </c>
      <c r="AH139" s="158">
        <v>170000</v>
      </c>
      <c r="AI139" s="158">
        <v>170000</v>
      </c>
      <c r="AJ139" s="158">
        <v>170000</v>
      </c>
      <c r="AK139" s="159">
        <f>AG139+AH139+AI139+AJ139</f>
        <v>680000</v>
      </c>
      <c r="AL139" s="104">
        <v>2019</v>
      </c>
      <c r="AM139" s="228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30"/>
    </row>
    <row r="140" spans="1:71" s="47" customFormat="1" ht="33.75" customHeight="1" x14ac:dyDescent="0.25">
      <c r="A140" s="343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0">
        <v>1</v>
      </c>
      <c r="T140" s="50">
        <v>2</v>
      </c>
      <c r="U140" s="50">
        <v>1</v>
      </c>
      <c r="V140" s="50">
        <v>0</v>
      </c>
      <c r="W140" s="50">
        <v>4</v>
      </c>
      <c r="X140" s="50">
        <v>0</v>
      </c>
      <c r="Y140" s="50">
        <v>0</v>
      </c>
      <c r="Z140" s="52">
        <v>3</v>
      </c>
      <c r="AA140" s="52">
        <v>0</v>
      </c>
      <c r="AB140" s="52">
        <v>1</v>
      </c>
      <c r="AC140" s="48" t="s">
        <v>7</v>
      </c>
      <c r="AD140" s="68" t="s">
        <v>338</v>
      </c>
      <c r="AE140" s="122">
        <v>1</v>
      </c>
      <c r="AF140" s="124">
        <v>1</v>
      </c>
      <c r="AG140" s="113">
        <v>1</v>
      </c>
      <c r="AH140" s="113">
        <v>1</v>
      </c>
      <c r="AI140" s="113">
        <v>1</v>
      </c>
      <c r="AJ140" s="113">
        <v>1</v>
      </c>
      <c r="AK140" s="122">
        <v>1</v>
      </c>
      <c r="AL140" s="104">
        <v>2019</v>
      </c>
      <c r="AM140" s="11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46"/>
    </row>
    <row r="141" spans="1:71" s="7" customFormat="1" ht="63" customHeight="1" x14ac:dyDescent="0.25">
      <c r="A141" s="343"/>
      <c r="B141" s="52">
        <v>0</v>
      </c>
      <c r="C141" s="52">
        <v>0</v>
      </c>
      <c r="D141" s="52">
        <v>9</v>
      </c>
      <c r="E141" s="52">
        <v>0</v>
      </c>
      <c r="F141" s="52">
        <v>7</v>
      </c>
      <c r="G141" s="52">
        <v>0</v>
      </c>
      <c r="H141" s="52">
        <v>2</v>
      </c>
      <c r="I141" s="52">
        <v>1</v>
      </c>
      <c r="J141" s="52">
        <v>2</v>
      </c>
      <c r="K141" s="52">
        <v>1</v>
      </c>
      <c r="L141" s="52"/>
      <c r="M141" s="52"/>
      <c r="N141" s="52">
        <v>2</v>
      </c>
      <c r="O141" s="52">
        <v>0</v>
      </c>
      <c r="P141" s="52">
        <v>4</v>
      </c>
      <c r="Q141" s="52">
        <v>4</v>
      </c>
      <c r="R141" s="52"/>
      <c r="S141" s="50">
        <v>1</v>
      </c>
      <c r="T141" s="50">
        <v>2</v>
      </c>
      <c r="U141" s="50">
        <v>1</v>
      </c>
      <c r="V141" s="50">
        <v>0</v>
      </c>
      <c r="W141" s="50">
        <v>4</v>
      </c>
      <c r="X141" s="50">
        <v>0</v>
      </c>
      <c r="Y141" s="50">
        <v>0</v>
      </c>
      <c r="Z141" s="52">
        <v>4</v>
      </c>
      <c r="AA141" s="52">
        <v>0</v>
      </c>
      <c r="AB141" s="52">
        <v>0</v>
      </c>
      <c r="AC141" s="54" t="s">
        <v>412</v>
      </c>
      <c r="AD141" s="68" t="s">
        <v>339</v>
      </c>
      <c r="AE141" s="105">
        <v>58000</v>
      </c>
      <c r="AF141" s="95"/>
      <c r="AG141" s="70"/>
      <c r="AH141" s="70"/>
      <c r="AI141" s="70"/>
      <c r="AJ141" s="70"/>
      <c r="AK141" s="105">
        <f>AE141+AF141+AG141+AH141</f>
        <v>58000</v>
      </c>
      <c r="AL141" s="104">
        <v>2015</v>
      </c>
      <c r="AM141" s="11"/>
    </row>
    <row r="142" spans="1:71" s="7" customFormat="1" ht="46.5" customHeight="1" x14ac:dyDescent="0.25">
      <c r="A142" s="343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0">
        <v>1</v>
      </c>
      <c r="T142" s="50">
        <v>2</v>
      </c>
      <c r="U142" s="50">
        <v>1</v>
      </c>
      <c r="V142" s="50">
        <v>0</v>
      </c>
      <c r="W142" s="50">
        <v>4</v>
      </c>
      <c r="X142" s="50">
        <v>0</v>
      </c>
      <c r="Y142" s="50">
        <v>0</v>
      </c>
      <c r="Z142" s="52">
        <v>4</v>
      </c>
      <c r="AA142" s="52">
        <v>0</v>
      </c>
      <c r="AB142" s="52">
        <v>1</v>
      </c>
      <c r="AC142" s="54" t="s">
        <v>8</v>
      </c>
      <c r="AD142" s="68" t="s">
        <v>338</v>
      </c>
      <c r="AE142" s="122" t="s">
        <v>40</v>
      </c>
      <c r="AF142" s="70"/>
      <c r="AG142" s="70"/>
      <c r="AH142" s="70"/>
      <c r="AI142" s="70"/>
      <c r="AJ142" s="70"/>
      <c r="AK142" s="122"/>
      <c r="AL142" s="80">
        <v>2014</v>
      </c>
      <c r="AM142" s="11"/>
    </row>
    <row r="143" spans="1:71" s="37" customFormat="1" ht="45" x14ac:dyDescent="0.25">
      <c r="A143" s="343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0"/>
      <c r="Q143" s="50"/>
      <c r="R143" s="50"/>
      <c r="S143" s="50">
        <v>1</v>
      </c>
      <c r="T143" s="50">
        <v>2</v>
      </c>
      <c r="U143" s="50">
        <v>1</v>
      </c>
      <c r="V143" s="50">
        <v>0</v>
      </c>
      <c r="W143" s="50">
        <v>5</v>
      </c>
      <c r="X143" s="50">
        <v>0</v>
      </c>
      <c r="Y143" s="50">
        <v>0</v>
      </c>
      <c r="Z143" s="50">
        <v>0</v>
      </c>
      <c r="AA143" s="50">
        <v>0</v>
      </c>
      <c r="AB143" s="286">
        <v>0</v>
      </c>
      <c r="AC143" s="287" t="s">
        <v>292</v>
      </c>
      <c r="AD143" s="288"/>
      <c r="AE143" s="295"/>
      <c r="AF143" s="290"/>
      <c r="AG143" s="290"/>
      <c r="AH143" s="296">
        <f>AH155+AH164</f>
        <v>58075</v>
      </c>
      <c r="AI143" s="290"/>
      <c r="AJ143" s="290"/>
      <c r="AK143" s="294"/>
      <c r="AL143" s="297"/>
    </row>
    <row r="144" spans="1:71" s="37" customFormat="1" ht="60" x14ac:dyDescent="0.25">
      <c r="A144" s="343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0"/>
      <c r="Q144" s="50"/>
      <c r="R144" s="50"/>
      <c r="S144" s="50">
        <v>1</v>
      </c>
      <c r="T144" s="50">
        <v>2</v>
      </c>
      <c r="U144" s="50">
        <v>1</v>
      </c>
      <c r="V144" s="50">
        <v>0</v>
      </c>
      <c r="W144" s="50">
        <v>5</v>
      </c>
      <c r="X144" s="50">
        <v>0</v>
      </c>
      <c r="Y144" s="50">
        <v>0</v>
      </c>
      <c r="Z144" s="50">
        <v>0</v>
      </c>
      <c r="AA144" s="50">
        <v>0</v>
      </c>
      <c r="AB144" s="50">
        <v>1</v>
      </c>
      <c r="AC144" s="48" t="s">
        <v>57</v>
      </c>
      <c r="AD144" s="68" t="s">
        <v>337</v>
      </c>
      <c r="AE144" s="122">
        <v>2.6</v>
      </c>
      <c r="AF144" s="80" t="s">
        <v>40</v>
      </c>
      <c r="AG144" s="80" t="s">
        <v>40</v>
      </c>
      <c r="AH144" s="80" t="s">
        <v>40</v>
      </c>
      <c r="AI144" s="80" t="s">
        <v>40</v>
      </c>
      <c r="AJ144" s="80" t="s">
        <v>40</v>
      </c>
      <c r="AK144" s="122">
        <v>2.6</v>
      </c>
      <c r="AL144" s="80">
        <v>2014</v>
      </c>
    </row>
    <row r="145" spans="1:38" s="37" customFormat="1" ht="45" x14ac:dyDescent="0.25">
      <c r="A145" s="343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0"/>
      <c r="Q145" s="50"/>
      <c r="R145" s="50"/>
      <c r="S145" s="50">
        <v>1</v>
      </c>
      <c r="T145" s="50">
        <v>2</v>
      </c>
      <c r="U145" s="50">
        <v>1</v>
      </c>
      <c r="V145" s="50">
        <v>0</v>
      </c>
      <c r="W145" s="50">
        <v>5</v>
      </c>
      <c r="X145" s="50">
        <v>0</v>
      </c>
      <c r="Y145" s="50">
        <v>0</v>
      </c>
      <c r="Z145" s="50">
        <v>0</v>
      </c>
      <c r="AA145" s="50">
        <v>0</v>
      </c>
      <c r="AB145" s="50">
        <v>2</v>
      </c>
      <c r="AC145" s="48" t="s">
        <v>58</v>
      </c>
      <c r="AD145" s="68" t="s">
        <v>337</v>
      </c>
      <c r="AE145" s="122">
        <v>1.3</v>
      </c>
      <c r="AF145" s="80" t="s">
        <v>40</v>
      </c>
      <c r="AG145" s="80" t="s">
        <v>40</v>
      </c>
      <c r="AH145" s="80" t="s">
        <v>40</v>
      </c>
      <c r="AI145" s="80" t="s">
        <v>40</v>
      </c>
      <c r="AJ145" s="80" t="s">
        <v>40</v>
      </c>
      <c r="AK145" s="122">
        <v>1.3</v>
      </c>
      <c r="AL145" s="80">
        <v>2014</v>
      </c>
    </row>
    <row r="146" spans="1:38" s="37" customFormat="1" ht="30" x14ac:dyDescent="0.25">
      <c r="A146" s="343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0"/>
      <c r="Q146" s="50"/>
      <c r="R146" s="50"/>
      <c r="S146" s="50">
        <v>1</v>
      </c>
      <c r="T146" s="50">
        <v>2</v>
      </c>
      <c r="U146" s="50">
        <v>1</v>
      </c>
      <c r="V146" s="50">
        <v>0</v>
      </c>
      <c r="W146" s="50">
        <v>5</v>
      </c>
      <c r="X146" s="50">
        <v>0</v>
      </c>
      <c r="Y146" s="50">
        <v>0</v>
      </c>
      <c r="Z146" s="50">
        <v>0</v>
      </c>
      <c r="AA146" s="50">
        <v>0</v>
      </c>
      <c r="AB146" s="50">
        <v>3</v>
      </c>
      <c r="AC146" s="48" t="s">
        <v>60</v>
      </c>
      <c r="AD146" s="68" t="s">
        <v>337</v>
      </c>
      <c r="AE146" s="122">
        <v>30</v>
      </c>
      <c r="AF146" s="80" t="s">
        <v>40</v>
      </c>
      <c r="AG146" s="80" t="s">
        <v>40</v>
      </c>
      <c r="AH146" s="80" t="s">
        <v>40</v>
      </c>
      <c r="AI146" s="80" t="s">
        <v>40</v>
      </c>
      <c r="AJ146" s="80" t="s">
        <v>40</v>
      </c>
      <c r="AK146" s="122">
        <v>30</v>
      </c>
      <c r="AL146" s="80">
        <v>2014</v>
      </c>
    </row>
    <row r="147" spans="1:38" s="37" customFormat="1" ht="30" x14ac:dyDescent="0.25">
      <c r="A147" s="343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0"/>
      <c r="Q147" s="50"/>
      <c r="R147" s="50"/>
      <c r="S147" s="50">
        <v>1</v>
      </c>
      <c r="T147" s="50">
        <v>2</v>
      </c>
      <c r="U147" s="50">
        <v>1</v>
      </c>
      <c r="V147" s="50">
        <v>0</v>
      </c>
      <c r="W147" s="50">
        <v>5</v>
      </c>
      <c r="X147" s="50">
        <v>0</v>
      </c>
      <c r="Y147" s="50">
        <v>0</v>
      </c>
      <c r="Z147" s="50">
        <v>0</v>
      </c>
      <c r="AA147" s="50">
        <v>0</v>
      </c>
      <c r="AB147" s="50">
        <v>4</v>
      </c>
      <c r="AC147" s="48" t="s">
        <v>61</v>
      </c>
      <c r="AD147" s="68" t="s">
        <v>337</v>
      </c>
      <c r="AE147" s="122">
        <v>95</v>
      </c>
      <c r="AF147" s="80">
        <v>97</v>
      </c>
      <c r="AG147" s="80">
        <v>98</v>
      </c>
      <c r="AH147" s="80">
        <v>99</v>
      </c>
      <c r="AI147" s="80">
        <v>100</v>
      </c>
      <c r="AJ147" s="80">
        <v>100</v>
      </c>
      <c r="AK147" s="122">
        <v>98.2</v>
      </c>
      <c r="AL147" s="80">
        <v>2019</v>
      </c>
    </row>
    <row r="148" spans="1:38" s="37" customFormat="1" ht="30" x14ac:dyDescent="0.25">
      <c r="A148" s="343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0"/>
      <c r="Q148" s="50"/>
      <c r="R148" s="50"/>
      <c r="S148" s="50">
        <v>1</v>
      </c>
      <c r="T148" s="50">
        <v>2</v>
      </c>
      <c r="U148" s="50">
        <v>1</v>
      </c>
      <c r="V148" s="50">
        <v>0</v>
      </c>
      <c r="W148" s="50">
        <v>5</v>
      </c>
      <c r="X148" s="50">
        <v>0</v>
      </c>
      <c r="Y148" s="50">
        <v>0</v>
      </c>
      <c r="Z148" s="50">
        <v>0</v>
      </c>
      <c r="AA148" s="50">
        <v>0</v>
      </c>
      <c r="AB148" s="50">
        <v>5</v>
      </c>
      <c r="AC148" s="48" t="s">
        <v>59</v>
      </c>
      <c r="AD148" s="68" t="s">
        <v>337</v>
      </c>
      <c r="AE148" s="122">
        <v>113</v>
      </c>
      <c r="AF148" s="80" t="s">
        <v>40</v>
      </c>
      <c r="AG148" s="80" t="s">
        <v>40</v>
      </c>
      <c r="AH148" s="80" t="s">
        <v>40</v>
      </c>
      <c r="AI148" s="80" t="s">
        <v>40</v>
      </c>
      <c r="AJ148" s="80" t="s">
        <v>40</v>
      </c>
      <c r="AK148" s="122">
        <v>113</v>
      </c>
      <c r="AL148" s="80">
        <v>2014</v>
      </c>
    </row>
    <row r="149" spans="1:38" s="37" customFormat="1" ht="30" x14ac:dyDescent="0.25">
      <c r="A149" s="343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0"/>
      <c r="Q149" s="50"/>
      <c r="R149" s="50"/>
      <c r="S149" s="50">
        <v>1</v>
      </c>
      <c r="T149" s="50">
        <v>2</v>
      </c>
      <c r="U149" s="50">
        <v>1</v>
      </c>
      <c r="V149" s="50">
        <v>0</v>
      </c>
      <c r="W149" s="50">
        <v>5</v>
      </c>
      <c r="X149" s="50">
        <v>0</v>
      </c>
      <c r="Y149" s="50">
        <v>0</v>
      </c>
      <c r="Z149" s="50">
        <v>0</v>
      </c>
      <c r="AA149" s="50">
        <v>0</v>
      </c>
      <c r="AB149" s="50">
        <v>6</v>
      </c>
      <c r="AC149" s="48" t="s">
        <v>62</v>
      </c>
      <c r="AD149" s="68" t="s">
        <v>418</v>
      </c>
      <c r="AE149" s="122">
        <v>6</v>
      </c>
      <c r="AF149" s="80">
        <v>7</v>
      </c>
      <c r="AG149" s="80">
        <v>8</v>
      </c>
      <c r="AH149" s="80">
        <v>8</v>
      </c>
      <c r="AI149" s="80">
        <v>8</v>
      </c>
      <c r="AJ149" s="80">
        <v>7</v>
      </c>
      <c r="AK149" s="122">
        <v>7.3</v>
      </c>
      <c r="AL149" s="80">
        <v>2019</v>
      </c>
    </row>
    <row r="150" spans="1:38" s="37" customFormat="1" ht="30" x14ac:dyDescent="0.25">
      <c r="A150" s="343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0"/>
      <c r="Q150" s="50"/>
      <c r="R150" s="50"/>
      <c r="S150" s="50">
        <v>1</v>
      </c>
      <c r="T150" s="50">
        <v>2</v>
      </c>
      <c r="U150" s="50">
        <v>1</v>
      </c>
      <c r="V150" s="50">
        <v>0</v>
      </c>
      <c r="W150" s="50">
        <v>5</v>
      </c>
      <c r="X150" s="50">
        <v>0</v>
      </c>
      <c r="Y150" s="50">
        <v>0</v>
      </c>
      <c r="Z150" s="50">
        <v>0</v>
      </c>
      <c r="AA150" s="50">
        <v>0</v>
      </c>
      <c r="AB150" s="50">
        <v>7</v>
      </c>
      <c r="AC150" s="48" t="s">
        <v>70</v>
      </c>
      <c r="AD150" s="56" t="s">
        <v>337</v>
      </c>
      <c r="AE150" s="136" t="s">
        <v>40</v>
      </c>
      <c r="AF150" s="80">
        <v>100</v>
      </c>
      <c r="AG150" s="80">
        <v>100</v>
      </c>
      <c r="AH150" s="80">
        <v>100</v>
      </c>
      <c r="AI150" s="80">
        <v>100</v>
      </c>
      <c r="AJ150" s="80">
        <v>100</v>
      </c>
      <c r="AK150" s="122">
        <v>100</v>
      </c>
      <c r="AL150" s="80">
        <v>2019</v>
      </c>
    </row>
    <row r="151" spans="1:38" s="37" customFormat="1" ht="30" x14ac:dyDescent="0.25">
      <c r="A151" s="343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v>1</v>
      </c>
      <c r="T151" s="50">
        <v>2</v>
      </c>
      <c r="U151" s="50">
        <v>1</v>
      </c>
      <c r="V151" s="50">
        <v>0</v>
      </c>
      <c r="W151" s="50">
        <v>5</v>
      </c>
      <c r="X151" s="50">
        <v>0</v>
      </c>
      <c r="Y151" s="50">
        <v>0</v>
      </c>
      <c r="Z151" s="50">
        <v>0</v>
      </c>
      <c r="AA151" s="50">
        <v>0</v>
      </c>
      <c r="AB151" s="50">
        <v>8</v>
      </c>
      <c r="AC151" s="48" t="s">
        <v>71</v>
      </c>
      <c r="AD151" s="57" t="s">
        <v>337</v>
      </c>
      <c r="AE151" s="137" t="s">
        <v>40</v>
      </c>
      <c r="AF151" s="80">
        <v>99.9</v>
      </c>
      <c r="AG151" s="80">
        <v>99.95</v>
      </c>
      <c r="AH151" s="80">
        <v>99.95</v>
      </c>
      <c r="AI151" s="80">
        <v>99.95</v>
      </c>
      <c r="AJ151" s="80">
        <v>100</v>
      </c>
      <c r="AK151" s="122">
        <v>99.9</v>
      </c>
      <c r="AL151" s="104">
        <v>2019</v>
      </c>
    </row>
    <row r="152" spans="1:38" s="37" customFormat="1" ht="30" x14ac:dyDescent="0.25">
      <c r="A152" s="343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>
        <v>1</v>
      </c>
      <c r="Q152" s="50">
        <v>2</v>
      </c>
      <c r="R152" s="50">
        <v>1</v>
      </c>
      <c r="S152" s="50">
        <v>0</v>
      </c>
      <c r="T152" s="50">
        <v>5</v>
      </c>
      <c r="U152" s="50">
        <v>0</v>
      </c>
      <c r="V152" s="50">
        <v>0</v>
      </c>
      <c r="W152" s="50"/>
      <c r="X152" s="50"/>
      <c r="Y152" s="50"/>
      <c r="Z152" s="50">
        <v>0</v>
      </c>
      <c r="AA152" s="50">
        <v>0</v>
      </c>
      <c r="AB152" s="50">
        <v>7</v>
      </c>
      <c r="AC152" s="54" t="s">
        <v>13</v>
      </c>
      <c r="AD152" s="55" t="s">
        <v>337</v>
      </c>
      <c r="AE152" s="106">
        <v>6</v>
      </c>
      <c r="AF152" s="80">
        <v>7</v>
      </c>
      <c r="AG152" s="80">
        <v>7.8</v>
      </c>
      <c r="AH152" s="80">
        <v>8</v>
      </c>
      <c r="AI152" s="80"/>
      <c r="AJ152" s="80"/>
      <c r="AK152" s="122">
        <v>7.2</v>
      </c>
      <c r="AL152" s="104">
        <v>2017</v>
      </c>
    </row>
    <row r="153" spans="1:38" s="37" customFormat="1" ht="60" x14ac:dyDescent="0.25">
      <c r="A153" s="343"/>
      <c r="B153" s="50">
        <v>0</v>
      </c>
      <c r="C153" s="50">
        <v>0</v>
      </c>
      <c r="D153" s="50">
        <v>9</v>
      </c>
      <c r="E153" s="50">
        <v>0</v>
      </c>
      <c r="F153" s="50">
        <v>7</v>
      </c>
      <c r="G153" s="50">
        <v>0</v>
      </c>
      <c r="H153" s="50">
        <v>9</v>
      </c>
      <c r="I153" s="50">
        <v>1</v>
      </c>
      <c r="J153" s="50">
        <v>2</v>
      </c>
      <c r="K153" s="50">
        <v>1</v>
      </c>
      <c r="L153" s="50">
        <v>1</v>
      </c>
      <c r="M153" s="50">
        <v>0</v>
      </c>
      <c r="N153" s="50">
        <v>3</v>
      </c>
      <c r="O153" s="50">
        <v>7</v>
      </c>
      <c r="P153" s="50">
        <v>1</v>
      </c>
      <c r="Q153" s="50">
        <v>2</v>
      </c>
      <c r="R153" s="50">
        <v>1</v>
      </c>
      <c r="S153" s="50">
        <v>0</v>
      </c>
      <c r="T153" s="50">
        <v>5</v>
      </c>
      <c r="U153" s="50">
        <v>0</v>
      </c>
      <c r="V153" s="50">
        <v>0</v>
      </c>
      <c r="W153" s="50"/>
      <c r="X153" s="50"/>
      <c r="Y153" s="50"/>
      <c r="Z153" s="50">
        <v>1</v>
      </c>
      <c r="AA153" s="50">
        <v>0</v>
      </c>
      <c r="AB153" s="50">
        <v>0</v>
      </c>
      <c r="AC153" s="48" t="s">
        <v>63</v>
      </c>
      <c r="AD153" s="130"/>
      <c r="AE153" s="134"/>
      <c r="AF153" s="109" t="s">
        <v>40</v>
      </c>
      <c r="AG153" s="109" t="s">
        <v>40</v>
      </c>
      <c r="AH153" s="109" t="s">
        <v>40</v>
      </c>
      <c r="AI153" s="109"/>
      <c r="AJ153" s="109"/>
      <c r="AK153" s="122" t="s">
        <v>40</v>
      </c>
      <c r="AL153" s="104">
        <v>2017</v>
      </c>
    </row>
    <row r="154" spans="1:38" s="37" customFormat="1" ht="42" customHeight="1" x14ac:dyDescent="0.25">
      <c r="A154" s="343"/>
      <c r="B154" s="205">
        <v>0</v>
      </c>
      <c r="C154" s="205">
        <v>0</v>
      </c>
      <c r="D154" s="205">
        <v>9</v>
      </c>
      <c r="E154" s="205">
        <v>0</v>
      </c>
      <c r="F154" s="205">
        <v>7</v>
      </c>
      <c r="G154" s="205">
        <v>0</v>
      </c>
      <c r="H154" s="205">
        <v>9</v>
      </c>
      <c r="I154" s="205">
        <v>1</v>
      </c>
      <c r="J154" s="205">
        <v>2</v>
      </c>
      <c r="K154" s="205">
        <v>1</v>
      </c>
      <c r="L154" s="205"/>
      <c r="M154" s="205"/>
      <c r="N154" s="205">
        <v>1</v>
      </c>
      <c r="O154" s="205">
        <v>0</v>
      </c>
      <c r="P154" s="205">
        <v>3</v>
      </c>
      <c r="Q154" s="205">
        <v>7</v>
      </c>
      <c r="R154" s="205"/>
      <c r="S154" s="205">
        <v>1</v>
      </c>
      <c r="T154" s="205">
        <v>2</v>
      </c>
      <c r="U154" s="205">
        <v>1</v>
      </c>
      <c r="V154" s="205">
        <v>0</v>
      </c>
      <c r="W154" s="205">
        <v>5</v>
      </c>
      <c r="X154" s="205">
        <v>0</v>
      </c>
      <c r="Y154" s="205">
        <v>0</v>
      </c>
      <c r="Z154" s="205">
        <v>1</v>
      </c>
      <c r="AA154" s="205">
        <v>0</v>
      </c>
      <c r="AB154" s="205">
        <v>0</v>
      </c>
      <c r="AC154" s="322" t="s">
        <v>126</v>
      </c>
      <c r="AD154" s="206" t="s">
        <v>339</v>
      </c>
      <c r="AE154" s="207">
        <v>293371</v>
      </c>
      <c r="AF154" s="208">
        <v>219817</v>
      </c>
      <c r="AG154" s="209"/>
      <c r="AH154" s="210"/>
      <c r="AI154" s="210"/>
      <c r="AJ154" s="210"/>
      <c r="AK154" s="211">
        <f>AE154+AF154+AG154+AH154</f>
        <v>513188</v>
      </c>
      <c r="AL154" s="212">
        <v>2015</v>
      </c>
    </row>
    <row r="155" spans="1:38" s="37" customFormat="1" ht="17.25" customHeight="1" x14ac:dyDescent="0.25">
      <c r="A155" s="343"/>
      <c r="B155" s="205">
        <v>0</v>
      </c>
      <c r="C155" s="205">
        <v>0</v>
      </c>
      <c r="D155" s="205">
        <v>9</v>
      </c>
      <c r="E155" s="205">
        <v>0</v>
      </c>
      <c r="F155" s="205">
        <v>7</v>
      </c>
      <c r="G155" s="205">
        <v>0</v>
      </c>
      <c r="H155" s="205">
        <v>9</v>
      </c>
      <c r="I155" s="205">
        <v>1</v>
      </c>
      <c r="J155" s="205">
        <v>2</v>
      </c>
      <c r="K155" s="205">
        <v>1</v>
      </c>
      <c r="L155" s="205">
        <v>0</v>
      </c>
      <c r="M155" s="205">
        <v>5</v>
      </c>
      <c r="N155" s="205">
        <v>2</v>
      </c>
      <c r="O155" s="205">
        <v>0</v>
      </c>
      <c r="P155" s="205">
        <v>0</v>
      </c>
      <c r="Q155" s="205">
        <v>1</v>
      </c>
      <c r="R155" s="205" t="s">
        <v>217</v>
      </c>
      <c r="S155" s="205">
        <v>1</v>
      </c>
      <c r="T155" s="205">
        <v>2</v>
      </c>
      <c r="U155" s="205">
        <v>1</v>
      </c>
      <c r="V155" s="205">
        <v>0</v>
      </c>
      <c r="W155" s="205">
        <v>5</v>
      </c>
      <c r="X155" s="205">
        <v>0</v>
      </c>
      <c r="Y155" s="205">
        <v>0</v>
      </c>
      <c r="Z155" s="205">
        <v>1</v>
      </c>
      <c r="AA155" s="205">
        <v>0</v>
      </c>
      <c r="AB155" s="205">
        <v>0</v>
      </c>
      <c r="AC155" s="323"/>
      <c r="AD155" s="206" t="s">
        <v>339</v>
      </c>
      <c r="AE155" s="207"/>
      <c r="AF155" s="208"/>
      <c r="AG155" s="209">
        <v>171180</v>
      </c>
      <c r="AH155" s="210">
        <v>55559.5</v>
      </c>
      <c r="AI155" s="210">
        <v>59075</v>
      </c>
      <c r="AJ155" s="210">
        <v>59075</v>
      </c>
      <c r="AK155" s="211">
        <f>AG155+AH155+AI155+AJ155</f>
        <v>344889.5</v>
      </c>
      <c r="AL155" s="212">
        <v>2019</v>
      </c>
    </row>
    <row r="156" spans="1:38" s="37" customFormat="1" ht="21.75" customHeight="1" x14ac:dyDescent="0.25">
      <c r="A156" s="343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v>1</v>
      </c>
      <c r="T156" s="50">
        <v>2</v>
      </c>
      <c r="U156" s="50">
        <v>1</v>
      </c>
      <c r="V156" s="50">
        <v>0</v>
      </c>
      <c r="W156" s="50">
        <v>5</v>
      </c>
      <c r="X156" s="50">
        <v>0</v>
      </c>
      <c r="Y156" s="50">
        <v>0</v>
      </c>
      <c r="Z156" s="50">
        <v>1</v>
      </c>
      <c r="AA156" s="50">
        <v>0</v>
      </c>
      <c r="AB156" s="50">
        <v>1</v>
      </c>
      <c r="AC156" s="48" t="s">
        <v>127</v>
      </c>
      <c r="AD156" s="130" t="s">
        <v>338</v>
      </c>
      <c r="AE156" s="138" t="s">
        <v>40</v>
      </c>
      <c r="AF156" s="123">
        <v>5</v>
      </c>
      <c r="AG156" s="123">
        <v>7</v>
      </c>
      <c r="AH156" s="123">
        <v>6</v>
      </c>
      <c r="AI156" s="123">
        <v>6</v>
      </c>
      <c r="AJ156" s="123">
        <v>7</v>
      </c>
      <c r="AK156" s="122">
        <v>6</v>
      </c>
      <c r="AL156" s="104">
        <v>2019</v>
      </c>
    </row>
    <row r="157" spans="1:38" s="37" customFormat="1" ht="40.5" customHeight="1" x14ac:dyDescent="0.25">
      <c r="A157" s="343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v>1</v>
      </c>
      <c r="T157" s="50">
        <v>2</v>
      </c>
      <c r="U157" s="50">
        <v>1</v>
      </c>
      <c r="V157" s="50">
        <v>0</v>
      </c>
      <c r="W157" s="50">
        <v>5</v>
      </c>
      <c r="X157" s="50">
        <v>0</v>
      </c>
      <c r="Y157" s="50">
        <v>0</v>
      </c>
      <c r="Z157" s="50">
        <v>1</v>
      </c>
      <c r="AA157" s="50">
        <v>0</v>
      </c>
      <c r="AB157" s="50">
        <v>2</v>
      </c>
      <c r="AC157" s="48" t="s">
        <v>128</v>
      </c>
      <c r="AD157" s="130" t="s">
        <v>338</v>
      </c>
      <c r="AE157" s="138" t="s">
        <v>40</v>
      </c>
      <c r="AF157" s="123">
        <v>7</v>
      </c>
      <c r="AG157" s="123">
        <v>7</v>
      </c>
      <c r="AH157" s="123">
        <v>7</v>
      </c>
      <c r="AI157" s="123">
        <v>7</v>
      </c>
      <c r="AJ157" s="123">
        <v>7</v>
      </c>
      <c r="AK157" s="122">
        <v>7</v>
      </c>
      <c r="AL157" s="104">
        <v>2019</v>
      </c>
    </row>
    <row r="158" spans="1:38" s="37" customFormat="1" ht="34.5" customHeight="1" x14ac:dyDescent="0.25">
      <c r="A158" s="343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v>1</v>
      </c>
      <c r="T158" s="50">
        <v>2</v>
      </c>
      <c r="U158" s="50">
        <v>1</v>
      </c>
      <c r="V158" s="50">
        <v>0</v>
      </c>
      <c r="W158" s="50">
        <v>5</v>
      </c>
      <c r="X158" s="50">
        <v>0</v>
      </c>
      <c r="Y158" s="50">
        <v>0</v>
      </c>
      <c r="Z158" s="50">
        <v>1</v>
      </c>
      <c r="AA158" s="50">
        <v>0</v>
      </c>
      <c r="AB158" s="50">
        <v>3</v>
      </c>
      <c r="AC158" s="48" t="s">
        <v>129</v>
      </c>
      <c r="AD158" s="130" t="s">
        <v>338</v>
      </c>
      <c r="AE158" s="138" t="s">
        <v>40</v>
      </c>
      <c r="AF158" s="123">
        <v>200</v>
      </c>
      <c r="AG158" s="123">
        <v>210</v>
      </c>
      <c r="AH158" s="123">
        <v>205</v>
      </c>
      <c r="AI158" s="123">
        <v>207</v>
      </c>
      <c r="AJ158" s="123">
        <v>210</v>
      </c>
      <c r="AK158" s="122">
        <v>206.4</v>
      </c>
      <c r="AL158" s="104">
        <v>2019</v>
      </c>
    </row>
    <row r="159" spans="1:38" s="37" customFormat="1" ht="30" customHeight="1" x14ac:dyDescent="0.25">
      <c r="A159" s="343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v>1</v>
      </c>
      <c r="T159" s="50">
        <v>2</v>
      </c>
      <c r="U159" s="50">
        <v>1</v>
      </c>
      <c r="V159" s="50">
        <v>0</v>
      </c>
      <c r="W159" s="50">
        <v>5</v>
      </c>
      <c r="X159" s="50">
        <v>0</v>
      </c>
      <c r="Y159" s="50">
        <v>0</v>
      </c>
      <c r="Z159" s="50">
        <v>1</v>
      </c>
      <c r="AA159" s="50">
        <v>0</v>
      </c>
      <c r="AB159" s="50">
        <v>4</v>
      </c>
      <c r="AC159" s="48" t="s">
        <v>130</v>
      </c>
      <c r="AD159" s="130" t="s">
        <v>413</v>
      </c>
      <c r="AE159" s="138" t="s">
        <v>40</v>
      </c>
      <c r="AF159" s="123">
        <v>650</v>
      </c>
      <c r="AG159" s="123">
        <v>700</v>
      </c>
      <c r="AH159" s="123">
        <v>730</v>
      </c>
      <c r="AI159" s="123">
        <v>740</v>
      </c>
      <c r="AJ159" s="123">
        <v>750</v>
      </c>
      <c r="AK159" s="122">
        <v>3570</v>
      </c>
      <c r="AL159" s="104">
        <v>2019</v>
      </c>
    </row>
    <row r="160" spans="1:38" s="37" customFormat="1" ht="30" customHeight="1" x14ac:dyDescent="0.25">
      <c r="A160" s="343"/>
      <c r="B160" s="50">
        <v>0</v>
      </c>
      <c r="C160" s="50">
        <v>0</v>
      </c>
      <c r="D160" s="50">
        <v>9</v>
      </c>
      <c r="E160" s="50">
        <v>0</v>
      </c>
      <c r="F160" s="50">
        <v>7</v>
      </c>
      <c r="G160" s="50">
        <v>0</v>
      </c>
      <c r="H160" s="50">
        <v>5</v>
      </c>
      <c r="I160" s="50">
        <v>1</v>
      </c>
      <c r="J160" s="50">
        <v>2</v>
      </c>
      <c r="K160" s="50">
        <v>1</v>
      </c>
      <c r="L160" s="50"/>
      <c r="M160" s="50"/>
      <c r="N160" s="50">
        <v>2</v>
      </c>
      <c r="O160" s="50">
        <v>0</v>
      </c>
      <c r="P160" s="50">
        <v>4</v>
      </c>
      <c r="Q160" s="50">
        <v>5</v>
      </c>
      <c r="R160" s="50"/>
      <c r="S160" s="50">
        <v>1</v>
      </c>
      <c r="T160" s="50">
        <v>2</v>
      </c>
      <c r="U160" s="50">
        <v>1</v>
      </c>
      <c r="V160" s="50">
        <v>0</v>
      </c>
      <c r="W160" s="50">
        <v>5</v>
      </c>
      <c r="X160" s="50">
        <v>0</v>
      </c>
      <c r="Y160" s="50">
        <v>0</v>
      </c>
      <c r="Z160" s="50">
        <v>2</v>
      </c>
      <c r="AA160" s="50">
        <v>0</v>
      </c>
      <c r="AB160" s="50">
        <v>0</v>
      </c>
      <c r="AC160" s="320" t="s">
        <v>131</v>
      </c>
      <c r="AD160" s="130" t="s">
        <v>339</v>
      </c>
      <c r="AE160" s="107"/>
      <c r="AF160" s="109">
        <v>702608</v>
      </c>
      <c r="AG160" s="97"/>
      <c r="AH160" s="95"/>
      <c r="AI160" s="95"/>
      <c r="AJ160" s="95"/>
      <c r="AK160" s="105">
        <f>AE160+AF160+AG160+AH160</f>
        <v>702608</v>
      </c>
      <c r="AL160" s="104">
        <v>2015</v>
      </c>
    </row>
    <row r="161" spans="1:38" s="37" customFormat="1" ht="30" customHeight="1" x14ac:dyDescent="0.25">
      <c r="A161" s="343"/>
      <c r="B161" s="50">
        <v>0</v>
      </c>
      <c r="C161" s="50">
        <v>0</v>
      </c>
      <c r="D161" s="50">
        <v>9</v>
      </c>
      <c r="E161" s="50">
        <v>0</v>
      </c>
      <c r="F161" s="50">
        <v>7</v>
      </c>
      <c r="G161" s="50">
        <v>0</v>
      </c>
      <c r="H161" s="50">
        <v>5</v>
      </c>
      <c r="I161" s="50">
        <v>1</v>
      </c>
      <c r="J161" s="50">
        <v>2</v>
      </c>
      <c r="K161" s="50">
        <v>1</v>
      </c>
      <c r="L161" s="50">
        <v>0</v>
      </c>
      <c r="M161" s="50">
        <v>5</v>
      </c>
      <c r="N161" s="50">
        <v>2</v>
      </c>
      <c r="O161" s="50">
        <v>0</v>
      </c>
      <c r="P161" s="50">
        <v>1</v>
      </c>
      <c r="Q161" s="50">
        <v>4</v>
      </c>
      <c r="R161" s="50" t="s">
        <v>220</v>
      </c>
      <c r="S161" s="50">
        <v>1</v>
      </c>
      <c r="T161" s="50">
        <v>2</v>
      </c>
      <c r="U161" s="50">
        <v>1</v>
      </c>
      <c r="V161" s="50">
        <v>0</v>
      </c>
      <c r="W161" s="50">
        <v>5</v>
      </c>
      <c r="X161" s="50">
        <v>0</v>
      </c>
      <c r="Y161" s="50">
        <v>0</v>
      </c>
      <c r="Z161" s="50">
        <v>2</v>
      </c>
      <c r="AA161" s="50">
        <v>0</v>
      </c>
      <c r="AB161" s="50">
        <v>0</v>
      </c>
      <c r="AC161" s="321"/>
      <c r="AD161" s="130" t="s">
        <v>339</v>
      </c>
      <c r="AE161" s="107"/>
      <c r="AF161" s="109"/>
      <c r="AG161" s="157">
        <v>207256.5</v>
      </c>
      <c r="AH161" s="157"/>
      <c r="AI161" s="157"/>
      <c r="AJ161" s="157"/>
      <c r="AK161" s="105">
        <f>AG161+AH161+AI161</f>
        <v>207256.5</v>
      </c>
      <c r="AL161" s="104">
        <v>2016</v>
      </c>
    </row>
    <row r="162" spans="1:38" s="37" customFormat="1" ht="30" customHeight="1" x14ac:dyDescent="0.25">
      <c r="A162" s="343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v>1</v>
      </c>
      <c r="T162" s="50">
        <v>2</v>
      </c>
      <c r="U162" s="50">
        <v>1</v>
      </c>
      <c r="V162" s="50">
        <v>0</v>
      </c>
      <c r="W162" s="50">
        <v>5</v>
      </c>
      <c r="X162" s="50">
        <v>0</v>
      </c>
      <c r="Y162" s="50">
        <v>0</v>
      </c>
      <c r="Z162" s="50">
        <v>2</v>
      </c>
      <c r="AA162" s="50">
        <v>0</v>
      </c>
      <c r="AB162" s="50">
        <v>1</v>
      </c>
      <c r="AC162" s="48" t="s">
        <v>132</v>
      </c>
      <c r="AD162" s="130" t="s">
        <v>413</v>
      </c>
      <c r="AE162" s="107"/>
      <c r="AF162" s="113">
        <v>54</v>
      </c>
      <c r="AG162" s="203">
        <v>53</v>
      </c>
      <c r="AH162" s="204">
        <v>50</v>
      </c>
      <c r="AI162" s="204">
        <v>50</v>
      </c>
      <c r="AJ162" s="204">
        <v>50</v>
      </c>
      <c r="AK162" s="122">
        <v>257</v>
      </c>
      <c r="AL162" s="104">
        <v>2015</v>
      </c>
    </row>
    <row r="163" spans="1:38" s="37" customFormat="1" ht="77.25" customHeight="1" x14ac:dyDescent="0.25">
      <c r="A163" s="343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v>1</v>
      </c>
      <c r="T163" s="50">
        <v>2</v>
      </c>
      <c r="U163" s="50">
        <v>1</v>
      </c>
      <c r="V163" s="50">
        <v>0</v>
      </c>
      <c r="W163" s="50">
        <v>5</v>
      </c>
      <c r="X163" s="50">
        <v>0</v>
      </c>
      <c r="Y163" s="50">
        <v>0</v>
      </c>
      <c r="Z163" s="50">
        <v>3</v>
      </c>
      <c r="AA163" s="50">
        <v>0</v>
      </c>
      <c r="AB163" s="50">
        <v>0</v>
      </c>
      <c r="AC163" s="213" t="s">
        <v>501</v>
      </c>
      <c r="AD163" s="214" t="s">
        <v>339</v>
      </c>
      <c r="AE163" s="215"/>
      <c r="AF163" s="216"/>
      <c r="AG163" s="216"/>
      <c r="AH163" s="265">
        <v>249000</v>
      </c>
      <c r="AI163" s="217"/>
      <c r="AJ163" s="217"/>
      <c r="AK163" s="261">
        <v>249000</v>
      </c>
      <c r="AL163" s="218">
        <v>2017</v>
      </c>
    </row>
    <row r="164" spans="1:38" s="37" customFormat="1" ht="72" customHeight="1" x14ac:dyDescent="0.25">
      <c r="A164" s="343"/>
      <c r="B164" s="50">
        <v>0</v>
      </c>
      <c r="C164" s="50">
        <v>0</v>
      </c>
      <c r="D164" s="50">
        <v>9</v>
      </c>
      <c r="E164" s="50">
        <v>0</v>
      </c>
      <c r="F164" s="50">
        <v>7</v>
      </c>
      <c r="G164" s="50">
        <v>0</v>
      </c>
      <c r="H164" s="50">
        <v>9</v>
      </c>
      <c r="I164" s="50">
        <v>1</v>
      </c>
      <c r="J164" s="50">
        <v>2</v>
      </c>
      <c r="K164" s="50">
        <v>1</v>
      </c>
      <c r="L164" s="50">
        <v>0</v>
      </c>
      <c r="M164" s="50">
        <v>5</v>
      </c>
      <c r="N164" s="50" t="s">
        <v>221</v>
      </c>
      <c r="O164" s="50">
        <v>0</v>
      </c>
      <c r="P164" s="50">
        <v>0</v>
      </c>
      <c r="Q164" s="50">
        <v>6</v>
      </c>
      <c r="R164" s="50" t="s">
        <v>217</v>
      </c>
      <c r="S164" s="50">
        <v>1</v>
      </c>
      <c r="T164" s="50">
        <v>2</v>
      </c>
      <c r="U164" s="50">
        <v>1</v>
      </c>
      <c r="V164" s="50">
        <v>0</v>
      </c>
      <c r="W164" s="50">
        <v>5</v>
      </c>
      <c r="X164" s="50">
        <v>0</v>
      </c>
      <c r="Y164" s="50">
        <v>0</v>
      </c>
      <c r="Z164" s="50">
        <v>3</v>
      </c>
      <c r="AA164" s="50">
        <v>0</v>
      </c>
      <c r="AB164" s="50">
        <v>0</v>
      </c>
      <c r="AC164" s="213" t="s">
        <v>477</v>
      </c>
      <c r="AD164" s="214" t="s">
        <v>339</v>
      </c>
      <c r="AE164" s="215"/>
      <c r="AF164" s="216"/>
      <c r="AG164" s="216"/>
      <c r="AH164" s="265">
        <v>2515.5</v>
      </c>
      <c r="AI164" s="217"/>
      <c r="AJ164" s="217"/>
      <c r="AK164" s="261">
        <f>AH164+AI164+AJ164</f>
        <v>2515.5</v>
      </c>
      <c r="AL164" s="218">
        <v>2017</v>
      </c>
    </row>
    <row r="165" spans="1:38" s="37" customFormat="1" ht="48.75" customHeight="1" x14ac:dyDescent="0.25">
      <c r="A165" s="343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v>1</v>
      </c>
      <c r="T165" s="50">
        <v>2</v>
      </c>
      <c r="U165" s="50">
        <v>1</v>
      </c>
      <c r="V165" s="50">
        <v>0</v>
      </c>
      <c r="W165" s="50">
        <v>5</v>
      </c>
      <c r="X165" s="50">
        <v>0</v>
      </c>
      <c r="Y165" s="50">
        <v>0</v>
      </c>
      <c r="Z165" s="50">
        <v>3</v>
      </c>
      <c r="AA165" s="50">
        <v>0</v>
      </c>
      <c r="AB165" s="50">
        <v>1</v>
      </c>
      <c r="AC165" s="213" t="s">
        <v>483</v>
      </c>
      <c r="AD165" s="214" t="s">
        <v>413</v>
      </c>
      <c r="AE165" s="215"/>
      <c r="AF165" s="216"/>
      <c r="AG165" s="216"/>
      <c r="AH165" s="217">
        <v>585</v>
      </c>
      <c r="AI165" s="217"/>
      <c r="AJ165" s="217"/>
      <c r="AK165" s="215">
        <v>585</v>
      </c>
      <c r="AL165" s="218">
        <v>2017</v>
      </c>
    </row>
    <row r="166" spans="1:38" s="37" customFormat="1" ht="68.45" customHeight="1" x14ac:dyDescent="0.25">
      <c r="A166" s="343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v>1</v>
      </c>
      <c r="T166" s="50">
        <v>2</v>
      </c>
      <c r="U166" s="50">
        <v>1</v>
      </c>
      <c r="V166" s="50">
        <v>0</v>
      </c>
      <c r="W166" s="50">
        <v>5</v>
      </c>
      <c r="X166" s="50">
        <v>0</v>
      </c>
      <c r="Y166" s="50">
        <v>0</v>
      </c>
      <c r="Z166" s="50">
        <v>3</v>
      </c>
      <c r="AA166" s="50">
        <v>0</v>
      </c>
      <c r="AB166" s="50">
        <v>2</v>
      </c>
      <c r="AC166" s="213" t="s">
        <v>484</v>
      </c>
      <c r="AD166" s="214" t="s">
        <v>337</v>
      </c>
      <c r="AE166" s="215"/>
      <c r="AF166" s="216"/>
      <c r="AG166" s="216"/>
      <c r="AH166" s="284">
        <v>100</v>
      </c>
      <c r="AI166" s="217"/>
      <c r="AJ166" s="217"/>
      <c r="AK166" s="215">
        <v>100</v>
      </c>
      <c r="AL166" s="218">
        <v>2017</v>
      </c>
    </row>
    <row r="167" spans="1:38" s="37" customFormat="1" ht="61.15" customHeight="1" x14ac:dyDescent="0.25">
      <c r="A167" s="343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v>1</v>
      </c>
      <c r="T167" s="50">
        <v>2</v>
      </c>
      <c r="U167" s="50">
        <v>1</v>
      </c>
      <c r="V167" s="50">
        <v>0</v>
      </c>
      <c r="W167" s="50">
        <v>5</v>
      </c>
      <c r="X167" s="50">
        <v>0</v>
      </c>
      <c r="Y167" s="50">
        <v>0</v>
      </c>
      <c r="Z167" s="50">
        <v>3</v>
      </c>
      <c r="AA167" s="50">
        <v>0</v>
      </c>
      <c r="AB167" s="50">
        <v>3</v>
      </c>
      <c r="AC167" s="213" t="s">
        <v>485</v>
      </c>
      <c r="AD167" s="214" t="s">
        <v>134</v>
      </c>
      <c r="AE167" s="215"/>
      <c r="AF167" s="216"/>
      <c r="AG167" s="216"/>
      <c r="AH167" s="217">
        <v>13</v>
      </c>
      <c r="AI167" s="217"/>
      <c r="AJ167" s="217"/>
      <c r="AK167" s="215">
        <v>13</v>
      </c>
      <c r="AL167" s="218">
        <v>2017</v>
      </c>
    </row>
    <row r="168" spans="1:38" s="37" customFormat="1" ht="48.75" customHeight="1" x14ac:dyDescent="0.25">
      <c r="A168" s="343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v>1</v>
      </c>
      <c r="T168" s="50">
        <v>2</v>
      </c>
      <c r="U168" s="50">
        <v>2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88" t="s">
        <v>272</v>
      </c>
      <c r="AD168" s="168" t="s">
        <v>339</v>
      </c>
      <c r="AE168" s="154">
        <f>AE178+AE179+AE183+AE186+AE200+AE207+AE211+AE216+AE218</f>
        <v>102104991.89</v>
      </c>
      <c r="AF168" s="154">
        <f>AF178+AF179+AF183+AF200+AF207+AF211+AF186+AF188</f>
        <v>89062888.640000015</v>
      </c>
      <c r="AG168" s="154">
        <f>AG178+AG179+AG183+AG200+AG207+AG212+AG186+AG177+AG180+AG189+AG201+AG208+AG185+AG211+AG213</f>
        <v>84184868.049999997</v>
      </c>
      <c r="AH168" s="154">
        <f>AH178+AH179+AH183+AH200+AH207+AH212+AH186+AH177+AH180+AH189+AH201+AH208+AH191+AH220</f>
        <v>81848843.420000002</v>
      </c>
      <c r="AI168" s="154">
        <f>AI178+AI179+AI183+AI200+AI207+AI212+AI186+AI177+AI180+AI189+AI201+AI208</f>
        <v>85258370.210000008</v>
      </c>
      <c r="AJ168" s="154">
        <f>AJ178+AJ179+AJ183+AJ200+AJ207+AJ212+AJ186+AJ177+AJ180+AJ189+AJ201+AJ208</f>
        <v>72999555.489999995</v>
      </c>
      <c r="AK168" s="154">
        <f>AK178+AK179+AK183+AK200+AK207+AK211+AK186+AK177+AK180+AK189+AK201+AK208+AK188+AK216+AK218+AK185+AK213</f>
        <v>515368383.79999995</v>
      </c>
      <c r="AL168" s="104">
        <v>2019</v>
      </c>
    </row>
    <row r="169" spans="1:38" s="37" customFormat="1" ht="43.5" customHeight="1" x14ac:dyDescent="0.25">
      <c r="A169" s="343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>
        <v>1</v>
      </c>
      <c r="T169" s="50">
        <v>2</v>
      </c>
      <c r="U169" s="50">
        <v>2</v>
      </c>
      <c r="V169" s="50">
        <v>0</v>
      </c>
      <c r="W169" s="50">
        <v>1</v>
      </c>
      <c r="X169" s="50">
        <v>0</v>
      </c>
      <c r="Y169" s="50">
        <v>0</v>
      </c>
      <c r="Z169" s="50">
        <v>0</v>
      </c>
      <c r="AA169" s="50">
        <v>0</v>
      </c>
      <c r="AB169" s="50">
        <v>0</v>
      </c>
      <c r="AC169" s="287" t="s">
        <v>273</v>
      </c>
      <c r="AD169" s="288"/>
      <c r="AE169" s="288"/>
      <c r="AF169" s="289"/>
      <c r="AG169" s="289"/>
      <c r="AH169" s="290">
        <f>AH177+AH180+AH191</f>
        <v>78889789.340000004</v>
      </c>
      <c r="AI169" s="290"/>
      <c r="AJ169" s="290"/>
      <c r="AK169" s="294"/>
      <c r="AL169" s="292">
        <v>2017</v>
      </c>
    </row>
    <row r="170" spans="1:38" s="37" customFormat="1" ht="51.75" customHeight="1" x14ac:dyDescent="0.25">
      <c r="A170" s="343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v>1</v>
      </c>
      <c r="T170" s="50">
        <v>2</v>
      </c>
      <c r="U170" s="50">
        <v>2</v>
      </c>
      <c r="V170" s="50">
        <v>0</v>
      </c>
      <c r="W170" s="50">
        <v>1</v>
      </c>
      <c r="X170" s="50">
        <v>0</v>
      </c>
      <c r="Y170" s="50">
        <v>0</v>
      </c>
      <c r="Z170" s="50">
        <v>0</v>
      </c>
      <c r="AA170" s="50">
        <v>0</v>
      </c>
      <c r="AB170" s="50">
        <v>1</v>
      </c>
      <c r="AC170" s="48" t="s">
        <v>15</v>
      </c>
      <c r="AD170" s="68" t="s">
        <v>337</v>
      </c>
      <c r="AE170" s="104">
        <v>100</v>
      </c>
      <c r="AF170" s="80">
        <v>100</v>
      </c>
      <c r="AG170" s="80">
        <v>100</v>
      </c>
      <c r="AH170" s="80">
        <v>100</v>
      </c>
      <c r="AI170" s="80">
        <v>100</v>
      </c>
      <c r="AJ170" s="80">
        <v>100</v>
      </c>
      <c r="AK170" s="122">
        <v>100</v>
      </c>
      <c r="AL170" s="104">
        <v>2019</v>
      </c>
    </row>
    <row r="171" spans="1:38" s="37" customFormat="1" ht="52.5" customHeight="1" x14ac:dyDescent="0.25">
      <c r="A171" s="343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v>1</v>
      </c>
      <c r="T171" s="50">
        <v>2</v>
      </c>
      <c r="U171" s="50">
        <v>2</v>
      </c>
      <c r="V171" s="50">
        <v>0</v>
      </c>
      <c r="W171" s="50">
        <v>1</v>
      </c>
      <c r="X171" s="50">
        <v>0</v>
      </c>
      <c r="Y171" s="50">
        <v>0</v>
      </c>
      <c r="Z171" s="50">
        <v>0</v>
      </c>
      <c r="AA171" s="50">
        <v>0</v>
      </c>
      <c r="AB171" s="50">
        <v>2</v>
      </c>
      <c r="AC171" s="48" t="s">
        <v>72</v>
      </c>
      <c r="AD171" s="68" t="s">
        <v>337</v>
      </c>
      <c r="AE171" s="104">
        <v>31.8</v>
      </c>
      <c r="AF171" s="80" t="s">
        <v>40</v>
      </c>
      <c r="AG171" s="80" t="s">
        <v>40</v>
      </c>
      <c r="AH171" s="80" t="s">
        <v>40</v>
      </c>
      <c r="AI171" s="80" t="s">
        <v>40</v>
      </c>
      <c r="AJ171" s="80" t="s">
        <v>40</v>
      </c>
      <c r="AK171" s="122">
        <v>31.8</v>
      </c>
      <c r="AL171" s="104">
        <v>2014</v>
      </c>
    </row>
    <row r="172" spans="1:38" s="37" customFormat="1" ht="36" customHeight="1" x14ac:dyDescent="0.25">
      <c r="A172" s="343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v>1</v>
      </c>
      <c r="T172" s="50">
        <v>2</v>
      </c>
      <c r="U172" s="50">
        <v>2</v>
      </c>
      <c r="V172" s="50">
        <v>0</v>
      </c>
      <c r="W172" s="50">
        <v>1</v>
      </c>
      <c r="X172" s="50">
        <v>0</v>
      </c>
      <c r="Y172" s="50">
        <v>0</v>
      </c>
      <c r="Z172" s="50">
        <v>0</v>
      </c>
      <c r="AA172" s="50">
        <v>0</v>
      </c>
      <c r="AB172" s="50">
        <v>3</v>
      </c>
      <c r="AC172" s="48" t="s">
        <v>73</v>
      </c>
      <c r="AD172" s="68" t="s">
        <v>338</v>
      </c>
      <c r="AE172" s="104">
        <v>20</v>
      </c>
      <c r="AF172" s="80">
        <v>0</v>
      </c>
      <c r="AG172" s="80">
        <v>0</v>
      </c>
      <c r="AH172" s="80">
        <v>0</v>
      </c>
      <c r="AI172" s="80">
        <v>0</v>
      </c>
      <c r="AJ172" s="80">
        <v>0</v>
      </c>
      <c r="AK172" s="122">
        <v>20</v>
      </c>
      <c r="AL172" s="104">
        <v>2014</v>
      </c>
    </row>
    <row r="173" spans="1:38" s="37" customFormat="1" ht="30" x14ac:dyDescent="0.25">
      <c r="A173" s="34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0"/>
      <c r="Q173" s="50"/>
      <c r="R173" s="50"/>
      <c r="S173" s="50">
        <v>1</v>
      </c>
      <c r="T173" s="50">
        <v>2</v>
      </c>
      <c r="U173" s="50">
        <v>2</v>
      </c>
      <c r="V173" s="50">
        <v>0</v>
      </c>
      <c r="W173" s="50">
        <v>1</v>
      </c>
      <c r="X173" s="50">
        <v>0</v>
      </c>
      <c r="Y173" s="50">
        <v>0</v>
      </c>
      <c r="Z173" s="50">
        <v>0</v>
      </c>
      <c r="AA173" s="50">
        <v>0</v>
      </c>
      <c r="AB173" s="50">
        <v>4</v>
      </c>
      <c r="AC173" s="48" t="s">
        <v>74</v>
      </c>
      <c r="AD173" s="68" t="s">
        <v>338</v>
      </c>
      <c r="AE173" s="80" t="s">
        <v>406</v>
      </c>
      <c r="AF173" s="80" t="s">
        <v>406</v>
      </c>
      <c r="AG173" s="80" t="s">
        <v>475</v>
      </c>
      <c r="AH173" s="80" t="s">
        <v>475</v>
      </c>
      <c r="AI173" s="80" t="s">
        <v>475</v>
      </c>
      <c r="AJ173" s="80" t="s">
        <v>475</v>
      </c>
      <c r="AK173" s="80" t="s">
        <v>475</v>
      </c>
      <c r="AL173" s="104">
        <v>2019</v>
      </c>
    </row>
    <row r="174" spans="1:38" s="37" customFormat="1" ht="45" x14ac:dyDescent="0.25">
      <c r="A174" s="343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0"/>
      <c r="Q174" s="50"/>
      <c r="R174" s="50"/>
      <c r="S174" s="50">
        <v>1</v>
      </c>
      <c r="T174" s="50">
        <v>2</v>
      </c>
      <c r="U174" s="50">
        <v>2</v>
      </c>
      <c r="V174" s="50">
        <v>0</v>
      </c>
      <c r="W174" s="50">
        <v>1</v>
      </c>
      <c r="X174" s="50">
        <v>0</v>
      </c>
      <c r="Y174" s="50">
        <v>0</v>
      </c>
      <c r="Z174" s="50">
        <v>0</v>
      </c>
      <c r="AA174" s="50">
        <v>0</v>
      </c>
      <c r="AB174" s="50">
        <v>5</v>
      </c>
      <c r="AC174" s="48" t="s">
        <v>75</v>
      </c>
      <c r="AD174" s="68" t="s">
        <v>337</v>
      </c>
      <c r="AE174" s="104">
        <v>100</v>
      </c>
      <c r="AF174" s="80">
        <v>100</v>
      </c>
      <c r="AG174" s="80">
        <v>100</v>
      </c>
      <c r="AH174" s="80">
        <v>100</v>
      </c>
      <c r="AI174" s="80">
        <v>100</v>
      </c>
      <c r="AJ174" s="80">
        <v>100</v>
      </c>
      <c r="AK174" s="122">
        <v>100</v>
      </c>
      <c r="AL174" s="104">
        <v>2019</v>
      </c>
    </row>
    <row r="175" spans="1:38" s="37" customFormat="1" ht="60" x14ac:dyDescent="0.25">
      <c r="A175" s="343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0"/>
      <c r="Q175" s="50"/>
      <c r="R175" s="50"/>
      <c r="S175" s="50">
        <v>1</v>
      </c>
      <c r="T175" s="50">
        <v>2</v>
      </c>
      <c r="U175" s="50">
        <v>2</v>
      </c>
      <c r="V175" s="50">
        <v>0</v>
      </c>
      <c r="W175" s="50">
        <v>1</v>
      </c>
      <c r="X175" s="50">
        <v>0</v>
      </c>
      <c r="Y175" s="50">
        <v>0</v>
      </c>
      <c r="Z175" s="50">
        <v>1</v>
      </c>
      <c r="AA175" s="50">
        <v>0</v>
      </c>
      <c r="AB175" s="85">
        <v>0</v>
      </c>
      <c r="AC175" s="48" t="s">
        <v>14</v>
      </c>
      <c r="AD175" s="41"/>
      <c r="AE175" s="41"/>
      <c r="AF175" s="40"/>
      <c r="AG175" s="40"/>
      <c r="AH175" s="69"/>
      <c r="AI175" s="69"/>
      <c r="AJ175" s="69"/>
      <c r="AK175" s="122"/>
      <c r="AL175" s="104"/>
    </row>
    <row r="176" spans="1:38" s="37" customFormat="1" ht="44.25" x14ac:dyDescent="0.25">
      <c r="A176" s="343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0"/>
      <c r="Q176" s="50"/>
      <c r="R176" s="50"/>
      <c r="S176" s="50">
        <v>1</v>
      </c>
      <c r="T176" s="50">
        <v>2</v>
      </c>
      <c r="U176" s="50">
        <v>2</v>
      </c>
      <c r="V176" s="50">
        <v>0</v>
      </c>
      <c r="W176" s="50">
        <v>1</v>
      </c>
      <c r="X176" s="50">
        <v>0</v>
      </c>
      <c r="Y176" s="50">
        <v>0</v>
      </c>
      <c r="Z176" s="50">
        <v>1</v>
      </c>
      <c r="AA176" s="50">
        <v>0</v>
      </c>
      <c r="AB176" s="50">
        <v>1</v>
      </c>
      <c r="AC176" s="48" t="s">
        <v>16</v>
      </c>
      <c r="AD176" s="68" t="s">
        <v>337</v>
      </c>
      <c r="AE176" s="68" t="s">
        <v>40</v>
      </c>
      <c r="AF176" s="80">
        <v>100</v>
      </c>
      <c r="AG176" s="80">
        <v>100</v>
      </c>
      <c r="AH176" s="80">
        <v>100</v>
      </c>
      <c r="AI176" s="80">
        <v>100</v>
      </c>
      <c r="AJ176" s="80">
        <v>100</v>
      </c>
      <c r="AK176" s="122">
        <v>100</v>
      </c>
      <c r="AL176" s="80">
        <v>2019</v>
      </c>
    </row>
    <row r="177" spans="1:38" s="37" customFormat="1" x14ac:dyDescent="0.25">
      <c r="A177" s="343"/>
      <c r="B177" s="50">
        <v>0</v>
      </c>
      <c r="C177" s="50">
        <v>0</v>
      </c>
      <c r="D177" s="50">
        <v>9</v>
      </c>
      <c r="E177" s="50">
        <v>0</v>
      </c>
      <c r="F177" s="50">
        <v>7</v>
      </c>
      <c r="G177" s="50">
        <v>0</v>
      </c>
      <c r="H177" s="50">
        <v>1</v>
      </c>
      <c r="I177" s="50">
        <v>1</v>
      </c>
      <c r="J177" s="50">
        <v>2</v>
      </c>
      <c r="K177" s="50">
        <v>2</v>
      </c>
      <c r="L177" s="52">
        <v>0</v>
      </c>
      <c r="M177" s="52">
        <v>1</v>
      </c>
      <c r="N177" s="52">
        <v>1</v>
      </c>
      <c r="O177" s="52">
        <v>0</v>
      </c>
      <c r="P177" s="50">
        <v>7</v>
      </c>
      <c r="Q177" s="50">
        <v>4</v>
      </c>
      <c r="R177" s="50" t="s">
        <v>219</v>
      </c>
      <c r="S177" s="50">
        <v>1</v>
      </c>
      <c r="T177" s="50">
        <v>2</v>
      </c>
      <c r="U177" s="50">
        <v>2</v>
      </c>
      <c r="V177" s="50">
        <v>0</v>
      </c>
      <c r="W177" s="50">
        <v>1</v>
      </c>
      <c r="X177" s="50">
        <v>0</v>
      </c>
      <c r="Y177" s="50">
        <v>0</v>
      </c>
      <c r="Z177" s="50">
        <v>2</v>
      </c>
      <c r="AA177" s="50">
        <v>0</v>
      </c>
      <c r="AB177" s="50">
        <v>0</v>
      </c>
      <c r="AC177" s="320" t="s">
        <v>17</v>
      </c>
      <c r="AD177" s="68" t="s">
        <v>339</v>
      </c>
      <c r="AE177" s="68"/>
      <c r="AF177" s="80"/>
      <c r="AG177" s="167">
        <v>39177400</v>
      </c>
      <c r="AH177" s="161">
        <v>39485000</v>
      </c>
      <c r="AI177" s="161">
        <v>39485000</v>
      </c>
      <c r="AJ177" s="161">
        <v>39485000</v>
      </c>
      <c r="AK177" s="159">
        <f>AG177+AH177+AI177+AJ177</f>
        <v>157632400</v>
      </c>
      <c r="AL177" s="80">
        <v>2019</v>
      </c>
    </row>
    <row r="178" spans="1:38" s="37" customFormat="1" ht="58.5" customHeight="1" x14ac:dyDescent="0.25">
      <c r="A178" s="343"/>
      <c r="B178" s="50">
        <v>0</v>
      </c>
      <c r="C178" s="50">
        <v>0</v>
      </c>
      <c r="D178" s="50">
        <v>9</v>
      </c>
      <c r="E178" s="50">
        <v>0</v>
      </c>
      <c r="F178" s="50">
        <v>7</v>
      </c>
      <c r="G178" s="50">
        <v>0</v>
      </c>
      <c r="H178" s="50">
        <v>1</v>
      </c>
      <c r="I178" s="50">
        <v>1</v>
      </c>
      <c r="J178" s="50">
        <v>2</v>
      </c>
      <c r="K178" s="50">
        <v>2</v>
      </c>
      <c r="L178" s="50"/>
      <c r="M178" s="50"/>
      <c r="N178" s="50">
        <v>7</v>
      </c>
      <c r="O178" s="50">
        <v>6</v>
      </c>
      <c r="P178" s="50">
        <v>0</v>
      </c>
      <c r="Q178" s="50">
        <v>1</v>
      </c>
      <c r="R178" s="50"/>
      <c r="S178" s="50">
        <v>1</v>
      </c>
      <c r="T178" s="50">
        <v>2</v>
      </c>
      <c r="U178" s="50">
        <v>2</v>
      </c>
      <c r="V178" s="50">
        <v>0</v>
      </c>
      <c r="W178" s="50">
        <v>1</v>
      </c>
      <c r="X178" s="50">
        <v>0</v>
      </c>
      <c r="Y178" s="50">
        <v>0</v>
      </c>
      <c r="Z178" s="50">
        <v>2</v>
      </c>
      <c r="AA178" s="50">
        <v>0</v>
      </c>
      <c r="AB178" s="50">
        <v>0</v>
      </c>
      <c r="AC178" s="321"/>
      <c r="AD178" s="68" t="s">
        <v>339</v>
      </c>
      <c r="AE178" s="105">
        <v>40374800</v>
      </c>
      <c r="AF178" s="95">
        <v>41616100</v>
      </c>
      <c r="AG178" s="95"/>
      <c r="AH178" s="95"/>
      <c r="AI178" s="95"/>
      <c r="AJ178" s="95"/>
      <c r="AK178" s="105">
        <f>AE178+AF178+AG178+AH178</f>
        <v>81990900</v>
      </c>
      <c r="AL178" s="80">
        <v>2015</v>
      </c>
    </row>
    <row r="179" spans="1:38" s="37" customFormat="1" ht="22.5" customHeight="1" x14ac:dyDescent="0.25">
      <c r="A179" s="343"/>
      <c r="B179" s="52">
        <v>0</v>
      </c>
      <c r="C179" s="52">
        <v>0</v>
      </c>
      <c r="D179" s="52">
        <v>9</v>
      </c>
      <c r="E179" s="52">
        <v>0</v>
      </c>
      <c r="F179" s="52">
        <v>7</v>
      </c>
      <c r="G179" s="52">
        <v>0</v>
      </c>
      <c r="H179" s="52">
        <v>1</v>
      </c>
      <c r="I179" s="52">
        <v>1</v>
      </c>
      <c r="J179" s="52">
        <v>2</v>
      </c>
      <c r="K179" s="52">
        <v>2</v>
      </c>
      <c r="L179" s="52"/>
      <c r="M179" s="52"/>
      <c r="N179" s="52">
        <v>2</v>
      </c>
      <c r="O179" s="52">
        <v>0</v>
      </c>
      <c r="P179" s="50">
        <v>1</v>
      </c>
      <c r="Q179" s="50">
        <v>7</v>
      </c>
      <c r="R179" s="50"/>
      <c r="S179" s="50">
        <v>1</v>
      </c>
      <c r="T179" s="50">
        <v>2</v>
      </c>
      <c r="U179" s="50">
        <v>2</v>
      </c>
      <c r="V179" s="50">
        <v>0</v>
      </c>
      <c r="W179" s="50">
        <v>1</v>
      </c>
      <c r="X179" s="50">
        <v>0</v>
      </c>
      <c r="Y179" s="50">
        <v>0</v>
      </c>
      <c r="Z179" s="50">
        <v>2</v>
      </c>
      <c r="AA179" s="50">
        <v>0</v>
      </c>
      <c r="AB179" s="50">
        <v>0</v>
      </c>
      <c r="AC179" s="320" t="s">
        <v>392</v>
      </c>
      <c r="AD179" s="68" t="s">
        <v>339</v>
      </c>
      <c r="AE179" s="104">
        <v>41572233.609999999</v>
      </c>
      <c r="AF179" s="94">
        <v>42572744.840000004</v>
      </c>
      <c r="AG179" s="94"/>
      <c r="AH179" s="95"/>
      <c r="AI179" s="95"/>
      <c r="AJ179" s="95"/>
      <c r="AK179" s="105">
        <f>AE179+AF179+AG179+AH179</f>
        <v>84144978.450000003</v>
      </c>
      <c r="AL179" s="104">
        <v>2015</v>
      </c>
    </row>
    <row r="180" spans="1:38" s="37" customFormat="1" ht="20.25" customHeight="1" x14ac:dyDescent="0.25">
      <c r="A180" s="343"/>
      <c r="B180" s="52">
        <v>0</v>
      </c>
      <c r="C180" s="52">
        <v>0</v>
      </c>
      <c r="D180" s="52">
        <v>9</v>
      </c>
      <c r="E180" s="52">
        <v>0</v>
      </c>
      <c r="F180" s="52">
        <v>7</v>
      </c>
      <c r="G180" s="52">
        <v>0</v>
      </c>
      <c r="H180" s="52">
        <v>1</v>
      </c>
      <c r="I180" s="52">
        <v>1</v>
      </c>
      <c r="J180" s="52">
        <v>2</v>
      </c>
      <c r="K180" s="52">
        <v>2</v>
      </c>
      <c r="L180" s="52">
        <v>0</v>
      </c>
      <c r="M180" s="52">
        <v>1</v>
      </c>
      <c r="N180" s="52">
        <v>2</v>
      </c>
      <c r="O180" s="52">
        <v>0</v>
      </c>
      <c r="P180" s="50">
        <v>0</v>
      </c>
      <c r="Q180" s="50">
        <v>2</v>
      </c>
      <c r="R180" s="50" t="s">
        <v>219</v>
      </c>
      <c r="S180" s="50">
        <v>1</v>
      </c>
      <c r="T180" s="50">
        <v>2</v>
      </c>
      <c r="U180" s="50">
        <v>2</v>
      </c>
      <c r="V180" s="50">
        <v>0</v>
      </c>
      <c r="W180" s="50">
        <v>1</v>
      </c>
      <c r="X180" s="50">
        <v>0</v>
      </c>
      <c r="Y180" s="50">
        <v>0</v>
      </c>
      <c r="Z180" s="50">
        <v>2</v>
      </c>
      <c r="AA180" s="50">
        <v>0</v>
      </c>
      <c r="AB180" s="50">
        <v>0</v>
      </c>
      <c r="AC180" s="321"/>
      <c r="AD180" s="68" t="s">
        <v>339</v>
      </c>
      <c r="AE180" s="104"/>
      <c r="AF180" s="94"/>
      <c r="AG180" s="166">
        <v>41213675.659999996</v>
      </c>
      <c r="AH180" s="166">
        <v>39318009.520000003</v>
      </c>
      <c r="AI180" s="166">
        <v>42818670.210000001</v>
      </c>
      <c r="AJ180" s="166">
        <v>30559855.489999998</v>
      </c>
      <c r="AK180" s="159">
        <f>AG180+AH180+AI180+AJ180</f>
        <v>153910210.88000003</v>
      </c>
      <c r="AL180" s="104">
        <v>2019</v>
      </c>
    </row>
    <row r="181" spans="1:38" s="37" customFormat="1" ht="45.75" customHeight="1" x14ac:dyDescent="0.25">
      <c r="A181" s="34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0"/>
      <c r="Q181" s="50"/>
      <c r="R181" s="50"/>
      <c r="S181" s="50">
        <v>1</v>
      </c>
      <c r="T181" s="50">
        <v>2</v>
      </c>
      <c r="U181" s="50">
        <v>2</v>
      </c>
      <c r="V181" s="50">
        <v>0</v>
      </c>
      <c r="W181" s="50">
        <v>1</v>
      </c>
      <c r="X181" s="50">
        <v>0</v>
      </c>
      <c r="Y181" s="50">
        <v>0</v>
      </c>
      <c r="Z181" s="50">
        <v>2</v>
      </c>
      <c r="AA181" s="50">
        <v>0</v>
      </c>
      <c r="AB181" s="50">
        <v>1</v>
      </c>
      <c r="AC181" s="54" t="s">
        <v>20</v>
      </c>
      <c r="AD181" s="68" t="s">
        <v>418</v>
      </c>
      <c r="AE181" s="104" t="s">
        <v>40</v>
      </c>
      <c r="AF181" s="80">
        <v>1155</v>
      </c>
      <c r="AG181" s="80">
        <v>1192</v>
      </c>
      <c r="AH181" s="123">
        <v>1165</v>
      </c>
      <c r="AI181" s="123">
        <v>1165</v>
      </c>
      <c r="AJ181" s="123">
        <v>1165</v>
      </c>
      <c r="AK181" s="122">
        <v>5842</v>
      </c>
      <c r="AL181" s="104">
        <v>2019</v>
      </c>
    </row>
    <row r="182" spans="1:38" s="37" customFormat="1" ht="49.5" customHeight="1" x14ac:dyDescent="0.25">
      <c r="A182" s="34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0"/>
      <c r="Q182" s="50"/>
      <c r="R182" s="50"/>
      <c r="S182" s="50">
        <v>1</v>
      </c>
      <c r="T182" s="50">
        <v>2</v>
      </c>
      <c r="U182" s="50">
        <v>2</v>
      </c>
      <c r="V182" s="50">
        <v>0</v>
      </c>
      <c r="W182" s="50">
        <v>1</v>
      </c>
      <c r="X182" s="50">
        <v>0</v>
      </c>
      <c r="Y182" s="50">
        <v>0</v>
      </c>
      <c r="Z182" s="50">
        <v>2</v>
      </c>
      <c r="AA182" s="50">
        <v>0</v>
      </c>
      <c r="AB182" s="50">
        <v>2</v>
      </c>
      <c r="AC182" s="54" t="s">
        <v>21</v>
      </c>
      <c r="AD182" s="68" t="s">
        <v>339</v>
      </c>
      <c r="AE182" s="104" t="s">
        <v>40</v>
      </c>
      <c r="AF182" s="80">
        <v>72890.77</v>
      </c>
      <c r="AG182" s="100">
        <f>(AG177+AG180)/AG181</f>
        <v>67442.177567114093</v>
      </c>
      <c r="AH182" s="100">
        <f>(AH177+AH180)/AH181</f>
        <v>67642.068257510735</v>
      </c>
      <c r="AI182" s="100">
        <f>(AI177+AI180)/AI181</f>
        <v>70646.927218884128</v>
      </c>
      <c r="AJ182" s="100">
        <f>(AJ177+AJ180)/AJ181</f>
        <v>60124.339476394845</v>
      </c>
      <c r="AK182" s="100">
        <v>67738.86</v>
      </c>
      <c r="AL182" s="104">
        <v>2019</v>
      </c>
    </row>
    <row r="183" spans="1:38" s="37" customFormat="1" ht="60" customHeight="1" x14ac:dyDescent="0.25">
      <c r="A183" s="343"/>
      <c r="B183" s="50">
        <v>0</v>
      </c>
      <c r="C183" s="50">
        <v>0</v>
      </c>
      <c r="D183" s="50">
        <v>9</v>
      </c>
      <c r="E183" s="50">
        <v>0</v>
      </c>
      <c r="F183" s="50">
        <v>7</v>
      </c>
      <c r="G183" s="50">
        <v>0</v>
      </c>
      <c r="H183" s="50">
        <v>1</v>
      </c>
      <c r="I183" s="50">
        <v>1</v>
      </c>
      <c r="J183" s="50">
        <v>2</v>
      </c>
      <c r="K183" s="50">
        <v>2</v>
      </c>
      <c r="L183" s="50"/>
      <c r="M183" s="50"/>
      <c r="N183" s="50">
        <v>2</v>
      </c>
      <c r="O183" s="50">
        <v>0</v>
      </c>
      <c r="P183" s="52">
        <v>3</v>
      </c>
      <c r="Q183" s="52">
        <v>4</v>
      </c>
      <c r="R183" s="52"/>
      <c r="S183" s="50">
        <v>1</v>
      </c>
      <c r="T183" s="50">
        <v>2</v>
      </c>
      <c r="U183" s="50">
        <v>2</v>
      </c>
      <c r="V183" s="50">
        <v>0</v>
      </c>
      <c r="W183" s="50">
        <v>1</v>
      </c>
      <c r="X183" s="50">
        <v>0</v>
      </c>
      <c r="Y183" s="50">
        <v>0</v>
      </c>
      <c r="Z183" s="52">
        <v>3</v>
      </c>
      <c r="AA183" s="52">
        <v>0</v>
      </c>
      <c r="AB183" s="52">
        <v>0</v>
      </c>
      <c r="AC183" s="82" t="s">
        <v>18</v>
      </c>
      <c r="AD183" s="68" t="s">
        <v>339</v>
      </c>
      <c r="AE183" s="105">
        <v>112000</v>
      </c>
      <c r="AF183" s="97">
        <v>44350</v>
      </c>
      <c r="AG183" s="96"/>
      <c r="AH183" s="94"/>
      <c r="AI183" s="94"/>
      <c r="AJ183" s="94"/>
      <c r="AK183" s="105">
        <f>AE183+AF183+AG183+AH183</f>
        <v>156350</v>
      </c>
      <c r="AL183" s="104">
        <v>2015</v>
      </c>
    </row>
    <row r="184" spans="1:38" s="37" customFormat="1" ht="66" customHeight="1" x14ac:dyDescent="0.25">
      <c r="A184" s="343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2"/>
      <c r="Q184" s="52"/>
      <c r="R184" s="52"/>
      <c r="S184" s="50">
        <v>1</v>
      </c>
      <c r="T184" s="50">
        <v>2</v>
      </c>
      <c r="U184" s="50">
        <v>2</v>
      </c>
      <c r="V184" s="50">
        <v>0</v>
      </c>
      <c r="W184" s="50">
        <v>1</v>
      </c>
      <c r="X184" s="50">
        <v>0</v>
      </c>
      <c r="Y184" s="50">
        <v>0</v>
      </c>
      <c r="Z184" s="52">
        <v>3</v>
      </c>
      <c r="AA184" s="52">
        <v>0</v>
      </c>
      <c r="AB184" s="52">
        <v>1</v>
      </c>
      <c r="AC184" s="82" t="s">
        <v>22</v>
      </c>
      <c r="AD184" s="68" t="s">
        <v>338</v>
      </c>
      <c r="AE184" s="122" t="s">
        <v>40</v>
      </c>
      <c r="AF184" s="123">
        <v>2</v>
      </c>
      <c r="AG184" s="40"/>
      <c r="AH184" s="69"/>
      <c r="AI184" s="69"/>
      <c r="AJ184" s="69"/>
      <c r="AK184" s="122">
        <v>2</v>
      </c>
      <c r="AL184" s="80">
        <v>2015</v>
      </c>
    </row>
    <row r="185" spans="1:38" s="37" customFormat="1" ht="24" customHeight="1" x14ac:dyDescent="0.25">
      <c r="A185" s="343"/>
      <c r="B185" s="50">
        <v>0</v>
      </c>
      <c r="C185" s="50">
        <v>0</v>
      </c>
      <c r="D185" s="50">
        <v>9</v>
      </c>
      <c r="E185" s="50">
        <v>0</v>
      </c>
      <c r="F185" s="50">
        <v>7</v>
      </c>
      <c r="G185" s="50">
        <v>0</v>
      </c>
      <c r="H185" s="50">
        <v>1</v>
      </c>
      <c r="I185" s="50">
        <v>1</v>
      </c>
      <c r="J185" s="50">
        <v>2</v>
      </c>
      <c r="K185" s="50">
        <v>2</v>
      </c>
      <c r="L185" s="50">
        <v>0</v>
      </c>
      <c r="M185" s="50">
        <v>1</v>
      </c>
      <c r="N185" s="50">
        <v>2</v>
      </c>
      <c r="O185" s="50">
        <v>0</v>
      </c>
      <c r="P185" s="50">
        <v>0</v>
      </c>
      <c r="Q185" s="50">
        <v>4</v>
      </c>
      <c r="R185" s="50" t="s">
        <v>462</v>
      </c>
      <c r="S185" s="50">
        <v>1</v>
      </c>
      <c r="T185" s="50">
        <v>2</v>
      </c>
      <c r="U185" s="50">
        <v>2</v>
      </c>
      <c r="V185" s="50">
        <v>0</v>
      </c>
      <c r="W185" s="50">
        <v>1</v>
      </c>
      <c r="X185" s="50">
        <v>0</v>
      </c>
      <c r="Y185" s="50">
        <v>0</v>
      </c>
      <c r="Z185" s="50">
        <v>4</v>
      </c>
      <c r="AA185" s="50">
        <v>0</v>
      </c>
      <c r="AB185" s="50">
        <v>0</v>
      </c>
      <c r="AC185" s="318" t="s">
        <v>19</v>
      </c>
      <c r="AD185" s="68" t="s">
        <v>339</v>
      </c>
      <c r="AE185" s="122"/>
      <c r="AF185" s="123"/>
      <c r="AG185" s="196">
        <v>84000</v>
      </c>
      <c r="AH185" s="197"/>
      <c r="AI185" s="197"/>
      <c r="AJ185" s="197"/>
      <c r="AK185" s="198">
        <v>84000</v>
      </c>
      <c r="AL185" s="80">
        <v>2016</v>
      </c>
    </row>
    <row r="186" spans="1:38" s="37" customFormat="1" ht="45.75" customHeight="1" x14ac:dyDescent="0.25">
      <c r="A186" s="343"/>
      <c r="B186" s="50">
        <v>0</v>
      </c>
      <c r="C186" s="50">
        <v>0</v>
      </c>
      <c r="D186" s="50">
        <v>9</v>
      </c>
      <c r="E186" s="50">
        <v>0</v>
      </c>
      <c r="F186" s="50">
        <v>7</v>
      </c>
      <c r="G186" s="50">
        <v>0</v>
      </c>
      <c r="H186" s="50">
        <v>1</v>
      </c>
      <c r="I186" s="50">
        <v>1</v>
      </c>
      <c r="J186" s="50">
        <v>2</v>
      </c>
      <c r="K186" s="50">
        <v>2</v>
      </c>
      <c r="L186" s="50"/>
      <c r="M186" s="50"/>
      <c r="N186" s="50">
        <v>2</v>
      </c>
      <c r="O186" s="50">
        <v>0</v>
      </c>
      <c r="P186" s="50">
        <v>4</v>
      </c>
      <c r="Q186" s="50">
        <v>1</v>
      </c>
      <c r="R186" s="50"/>
      <c r="S186" s="50">
        <v>1</v>
      </c>
      <c r="T186" s="50">
        <v>2</v>
      </c>
      <c r="U186" s="50">
        <v>2</v>
      </c>
      <c r="V186" s="50">
        <v>0</v>
      </c>
      <c r="W186" s="50">
        <v>1</v>
      </c>
      <c r="X186" s="50">
        <v>0</v>
      </c>
      <c r="Y186" s="50">
        <v>0</v>
      </c>
      <c r="Z186" s="50">
        <v>4</v>
      </c>
      <c r="AA186" s="50">
        <v>0</v>
      </c>
      <c r="AB186" s="50">
        <v>0</v>
      </c>
      <c r="AC186" s="319"/>
      <c r="AD186" s="68" t="s">
        <v>339</v>
      </c>
      <c r="AE186" s="105">
        <v>87100</v>
      </c>
      <c r="AF186" s="97">
        <v>1041675.15</v>
      </c>
      <c r="AG186" s="97"/>
      <c r="AH186" s="95"/>
      <c r="AI186" s="95"/>
      <c r="AJ186" s="95"/>
      <c r="AK186" s="105">
        <f>AE186+AF186+AG186+AH186</f>
        <v>1128775.1499999999</v>
      </c>
      <c r="AL186" s="80">
        <v>2015</v>
      </c>
    </row>
    <row r="187" spans="1:38" s="37" customFormat="1" ht="59.25" customHeight="1" x14ac:dyDescent="0.25">
      <c r="A187" s="343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v>1</v>
      </c>
      <c r="T187" s="50">
        <v>2</v>
      </c>
      <c r="U187" s="50">
        <v>2</v>
      </c>
      <c r="V187" s="50">
        <v>0</v>
      </c>
      <c r="W187" s="50">
        <v>1</v>
      </c>
      <c r="X187" s="50">
        <v>0</v>
      </c>
      <c r="Y187" s="50">
        <v>0</v>
      </c>
      <c r="Z187" s="50">
        <v>4</v>
      </c>
      <c r="AA187" s="50">
        <v>0</v>
      </c>
      <c r="AB187" s="50">
        <v>1</v>
      </c>
      <c r="AC187" s="82" t="s">
        <v>23</v>
      </c>
      <c r="AD187" s="68" t="s">
        <v>338</v>
      </c>
      <c r="AE187" s="122" t="s">
        <v>40</v>
      </c>
      <c r="AF187" s="123">
        <v>12</v>
      </c>
      <c r="AG187" s="80">
        <v>12</v>
      </c>
      <c r="AH187" s="80">
        <v>12</v>
      </c>
      <c r="AI187" s="80">
        <v>12</v>
      </c>
      <c r="AJ187" s="80">
        <v>12</v>
      </c>
      <c r="AK187" s="122">
        <v>12</v>
      </c>
      <c r="AL187" s="104">
        <v>2019</v>
      </c>
    </row>
    <row r="188" spans="1:38" s="37" customFormat="1" ht="48" customHeight="1" x14ac:dyDescent="0.25">
      <c r="A188" s="343"/>
      <c r="B188" s="50">
        <v>0</v>
      </c>
      <c r="C188" s="50">
        <v>0</v>
      </c>
      <c r="D188" s="50">
        <v>9</v>
      </c>
      <c r="E188" s="50">
        <v>0</v>
      </c>
      <c r="F188" s="50">
        <v>7</v>
      </c>
      <c r="G188" s="50">
        <v>0</v>
      </c>
      <c r="H188" s="50">
        <v>5</v>
      </c>
      <c r="I188" s="50">
        <v>1</v>
      </c>
      <c r="J188" s="50">
        <v>2</v>
      </c>
      <c r="K188" s="50">
        <v>1</v>
      </c>
      <c r="L188" s="50"/>
      <c r="M188" s="50"/>
      <c r="N188" s="50">
        <v>2</v>
      </c>
      <c r="O188" s="50">
        <v>0</v>
      </c>
      <c r="P188" s="50">
        <v>4</v>
      </c>
      <c r="Q188" s="50">
        <v>6</v>
      </c>
      <c r="R188" s="50"/>
      <c r="S188" s="50">
        <v>1</v>
      </c>
      <c r="T188" s="50">
        <v>2</v>
      </c>
      <c r="U188" s="50">
        <v>2</v>
      </c>
      <c r="V188" s="50">
        <v>0</v>
      </c>
      <c r="W188" s="50">
        <v>1</v>
      </c>
      <c r="X188" s="50">
        <v>0</v>
      </c>
      <c r="Y188" s="50">
        <v>0</v>
      </c>
      <c r="Z188" s="50">
        <v>5</v>
      </c>
      <c r="AA188" s="50">
        <v>0</v>
      </c>
      <c r="AB188" s="50">
        <v>0</v>
      </c>
      <c r="AC188" s="320" t="s">
        <v>24</v>
      </c>
      <c r="AD188" s="87" t="s">
        <v>339</v>
      </c>
      <c r="AE188" s="105"/>
      <c r="AF188" s="97">
        <v>497960</v>
      </c>
      <c r="AG188" s="96"/>
      <c r="AH188" s="94"/>
      <c r="AI188" s="94"/>
      <c r="AJ188" s="94"/>
      <c r="AK188" s="105">
        <f>AE188+AF188+AG188+AH188</f>
        <v>497960</v>
      </c>
      <c r="AL188" s="104">
        <v>2015</v>
      </c>
    </row>
    <row r="189" spans="1:38" s="37" customFormat="1" x14ac:dyDescent="0.25">
      <c r="A189" s="343"/>
      <c r="B189" s="50">
        <v>0</v>
      </c>
      <c r="C189" s="50">
        <v>0</v>
      </c>
      <c r="D189" s="50">
        <v>9</v>
      </c>
      <c r="E189" s="50">
        <v>0</v>
      </c>
      <c r="F189" s="50">
        <v>7</v>
      </c>
      <c r="G189" s="50">
        <v>0</v>
      </c>
      <c r="H189" s="50">
        <v>5</v>
      </c>
      <c r="I189" s="50">
        <v>1</v>
      </c>
      <c r="J189" s="50">
        <v>2</v>
      </c>
      <c r="K189" s="50">
        <v>2</v>
      </c>
      <c r="L189" s="50">
        <v>0</v>
      </c>
      <c r="M189" s="50">
        <v>1</v>
      </c>
      <c r="N189" s="50">
        <v>2</v>
      </c>
      <c r="O189" s="50">
        <v>0</v>
      </c>
      <c r="P189" s="50">
        <v>0</v>
      </c>
      <c r="Q189" s="50">
        <v>6</v>
      </c>
      <c r="R189" s="50" t="s">
        <v>220</v>
      </c>
      <c r="S189" s="50">
        <v>1</v>
      </c>
      <c r="T189" s="50">
        <v>2</v>
      </c>
      <c r="U189" s="50">
        <v>2</v>
      </c>
      <c r="V189" s="50">
        <v>0</v>
      </c>
      <c r="W189" s="50">
        <v>1</v>
      </c>
      <c r="X189" s="50">
        <v>0</v>
      </c>
      <c r="Y189" s="50">
        <v>0</v>
      </c>
      <c r="Z189" s="50">
        <v>5</v>
      </c>
      <c r="AA189" s="50">
        <v>0</v>
      </c>
      <c r="AB189" s="50">
        <v>0</v>
      </c>
      <c r="AC189" s="321"/>
      <c r="AD189" s="87" t="s">
        <v>339</v>
      </c>
      <c r="AE189" s="105"/>
      <c r="AF189" s="97"/>
      <c r="AG189" s="157">
        <v>198999.5</v>
      </c>
      <c r="AH189" s="157"/>
      <c r="AI189" s="157"/>
      <c r="AJ189" s="157"/>
      <c r="AK189" s="159">
        <f>AG189+AH189+AI189</f>
        <v>198999.5</v>
      </c>
      <c r="AL189" s="104">
        <v>2016</v>
      </c>
    </row>
    <row r="190" spans="1:38" s="37" customFormat="1" ht="48" customHeight="1" x14ac:dyDescent="0.25">
      <c r="A190" s="343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v>1</v>
      </c>
      <c r="T190" s="50">
        <v>2</v>
      </c>
      <c r="U190" s="50">
        <v>2</v>
      </c>
      <c r="V190" s="50">
        <v>0</v>
      </c>
      <c r="W190" s="50">
        <v>1</v>
      </c>
      <c r="X190" s="50">
        <v>0</v>
      </c>
      <c r="Y190" s="50">
        <v>0</v>
      </c>
      <c r="Z190" s="50">
        <v>5</v>
      </c>
      <c r="AA190" s="50">
        <v>0</v>
      </c>
      <c r="AB190" s="50">
        <v>1</v>
      </c>
      <c r="AC190" s="48" t="s">
        <v>25</v>
      </c>
      <c r="AD190" s="68" t="s">
        <v>418</v>
      </c>
      <c r="AE190" s="105" t="s">
        <v>40</v>
      </c>
      <c r="AF190" s="123">
        <v>50</v>
      </c>
      <c r="AG190" s="40">
        <v>15</v>
      </c>
      <c r="AH190" s="69">
        <v>15</v>
      </c>
      <c r="AI190" s="69">
        <v>15</v>
      </c>
      <c r="AJ190" s="69">
        <v>15</v>
      </c>
      <c r="AK190" s="122">
        <v>26.7</v>
      </c>
      <c r="AL190" s="104">
        <v>2016</v>
      </c>
    </row>
    <row r="191" spans="1:38" s="251" customFormat="1" ht="46.5" customHeight="1" x14ac:dyDescent="0.25">
      <c r="A191" s="343"/>
      <c r="B191" s="242">
        <v>0</v>
      </c>
      <c r="C191" s="242">
        <v>0</v>
      </c>
      <c r="D191" s="242">
        <v>9</v>
      </c>
      <c r="E191" s="242">
        <v>0</v>
      </c>
      <c r="F191" s="242">
        <v>7</v>
      </c>
      <c r="G191" s="242">
        <v>0</v>
      </c>
      <c r="H191" s="242">
        <v>7</v>
      </c>
      <c r="I191" s="242">
        <v>1</v>
      </c>
      <c r="J191" s="242">
        <v>2</v>
      </c>
      <c r="K191" s="242">
        <v>2</v>
      </c>
      <c r="L191" s="242">
        <v>0</v>
      </c>
      <c r="M191" s="242">
        <v>1</v>
      </c>
      <c r="N191" s="242">
        <v>2</v>
      </c>
      <c r="O191" s="242">
        <v>0</v>
      </c>
      <c r="P191" s="242">
        <v>0</v>
      </c>
      <c r="Q191" s="242">
        <v>5</v>
      </c>
      <c r="R191" s="242" t="s">
        <v>220</v>
      </c>
      <c r="S191" s="242">
        <v>1</v>
      </c>
      <c r="T191" s="242">
        <v>2</v>
      </c>
      <c r="U191" s="242">
        <v>2</v>
      </c>
      <c r="V191" s="242">
        <v>0</v>
      </c>
      <c r="W191" s="242">
        <v>1</v>
      </c>
      <c r="X191" s="242">
        <v>0</v>
      </c>
      <c r="Y191" s="242">
        <v>0</v>
      </c>
      <c r="Z191" s="242">
        <v>6</v>
      </c>
      <c r="AA191" s="242">
        <v>0</v>
      </c>
      <c r="AB191" s="242">
        <v>0</v>
      </c>
      <c r="AC191" s="243" t="s">
        <v>493</v>
      </c>
      <c r="AD191" s="244" t="s">
        <v>339</v>
      </c>
      <c r="AE191" s="245" t="s">
        <v>40</v>
      </c>
      <c r="AF191" s="246" t="s">
        <v>40</v>
      </c>
      <c r="AG191" s="247" t="s">
        <v>40</v>
      </c>
      <c r="AH191" s="248">
        <v>86779.82</v>
      </c>
      <c r="AI191" s="248"/>
      <c r="AJ191" s="248"/>
      <c r="AK191" s="249">
        <f>AH191+AI191+AJ191</f>
        <v>86779.82</v>
      </c>
      <c r="AL191" s="250">
        <v>2017</v>
      </c>
    </row>
    <row r="192" spans="1:38" s="251" customFormat="1" ht="55.5" customHeight="1" x14ac:dyDescent="0.25">
      <c r="A192" s="343"/>
      <c r="B192" s="242"/>
      <c r="C192" s="242"/>
      <c r="D192" s="242"/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>
        <v>1</v>
      </c>
      <c r="T192" s="242">
        <v>2</v>
      </c>
      <c r="U192" s="242">
        <v>2</v>
      </c>
      <c r="V192" s="242">
        <v>0</v>
      </c>
      <c r="W192" s="242">
        <v>1</v>
      </c>
      <c r="X192" s="242">
        <v>0</v>
      </c>
      <c r="Y192" s="242">
        <v>0</v>
      </c>
      <c r="Z192" s="242">
        <v>6</v>
      </c>
      <c r="AA192" s="242">
        <v>0</v>
      </c>
      <c r="AB192" s="242">
        <v>1</v>
      </c>
      <c r="AC192" s="243" t="s">
        <v>494</v>
      </c>
      <c r="AD192" s="244" t="s">
        <v>134</v>
      </c>
      <c r="AE192" s="245"/>
      <c r="AF192" s="246"/>
      <c r="AG192" s="247"/>
      <c r="AH192" s="248">
        <v>3</v>
      </c>
      <c r="AI192" s="248"/>
      <c r="AJ192" s="248"/>
      <c r="AK192" s="249">
        <v>3</v>
      </c>
      <c r="AL192" s="250">
        <v>2017</v>
      </c>
    </row>
    <row r="193" spans="1:38" s="37" customFormat="1" ht="31.5" customHeight="1" x14ac:dyDescent="0.25">
      <c r="A193" s="343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v>1</v>
      </c>
      <c r="T193" s="50">
        <v>2</v>
      </c>
      <c r="U193" s="50">
        <v>2</v>
      </c>
      <c r="V193" s="50">
        <v>0</v>
      </c>
      <c r="W193" s="50">
        <v>2</v>
      </c>
      <c r="X193" s="50">
        <v>0</v>
      </c>
      <c r="Y193" s="50">
        <v>0</v>
      </c>
      <c r="Z193" s="50">
        <v>0</v>
      </c>
      <c r="AA193" s="50">
        <v>0</v>
      </c>
      <c r="AB193" s="286">
        <v>0</v>
      </c>
      <c r="AC193" s="287" t="s">
        <v>341</v>
      </c>
      <c r="AD193" s="288"/>
      <c r="AE193" s="288"/>
      <c r="AF193" s="289"/>
      <c r="AG193" s="289"/>
      <c r="AH193" s="293">
        <f>AH201</f>
        <v>2954700</v>
      </c>
      <c r="AI193" s="290"/>
      <c r="AJ193" s="290"/>
      <c r="AK193" s="294"/>
      <c r="AL193" s="292"/>
    </row>
    <row r="194" spans="1:38" s="232" customFormat="1" ht="48" customHeight="1" x14ac:dyDescent="0.25">
      <c r="A194" s="343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v>1</v>
      </c>
      <c r="T194" s="50">
        <v>2</v>
      </c>
      <c r="U194" s="50">
        <v>2</v>
      </c>
      <c r="V194" s="50">
        <v>0</v>
      </c>
      <c r="W194" s="50">
        <v>2</v>
      </c>
      <c r="X194" s="50">
        <v>0</v>
      </c>
      <c r="Y194" s="50">
        <v>0</v>
      </c>
      <c r="Z194" s="50">
        <v>0</v>
      </c>
      <c r="AA194" s="50">
        <v>0</v>
      </c>
      <c r="AB194" s="50">
        <v>1</v>
      </c>
      <c r="AC194" s="48" t="s">
        <v>356</v>
      </c>
      <c r="AD194" s="68" t="s">
        <v>337</v>
      </c>
      <c r="AE194" s="104">
        <v>73</v>
      </c>
      <c r="AF194" s="80">
        <v>73</v>
      </c>
      <c r="AG194" s="80">
        <v>79.900000000000006</v>
      </c>
      <c r="AH194" s="80">
        <v>79.900000000000006</v>
      </c>
      <c r="AI194" s="80">
        <v>80</v>
      </c>
      <c r="AJ194" s="80">
        <v>80</v>
      </c>
      <c r="AK194" s="122">
        <v>77.599999999999994</v>
      </c>
      <c r="AL194" s="104">
        <v>2019</v>
      </c>
    </row>
    <row r="195" spans="1:38" s="232" customFormat="1" ht="48" customHeight="1" x14ac:dyDescent="0.25">
      <c r="A195" s="343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v>1</v>
      </c>
      <c r="T195" s="50">
        <v>2</v>
      </c>
      <c r="U195" s="50">
        <v>2</v>
      </c>
      <c r="V195" s="50">
        <v>0</v>
      </c>
      <c r="W195" s="50">
        <v>2</v>
      </c>
      <c r="X195" s="50">
        <v>0</v>
      </c>
      <c r="Y195" s="50">
        <v>0</v>
      </c>
      <c r="Z195" s="50">
        <v>0</v>
      </c>
      <c r="AA195" s="50">
        <v>0</v>
      </c>
      <c r="AB195" s="50">
        <v>2</v>
      </c>
      <c r="AC195" s="48" t="s">
        <v>279</v>
      </c>
      <c r="AD195" s="68" t="s">
        <v>337</v>
      </c>
      <c r="AE195" s="104">
        <v>73</v>
      </c>
      <c r="AF195" s="80">
        <v>73</v>
      </c>
      <c r="AG195" s="80">
        <v>89</v>
      </c>
      <c r="AH195" s="80">
        <v>89</v>
      </c>
      <c r="AI195" s="80">
        <v>90</v>
      </c>
      <c r="AJ195" s="80">
        <v>90</v>
      </c>
      <c r="AK195" s="122">
        <v>84</v>
      </c>
      <c r="AL195" s="104">
        <v>2019</v>
      </c>
    </row>
    <row r="196" spans="1:38" s="37" customFormat="1" ht="33" customHeight="1" x14ac:dyDescent="0.25">
      <c r="A196" s="343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v>1</v>
      </c>
      <c r="T196" s="50">
        <v>2</v>
      </c>
      <c r="U196" s="50">
        <v>2</v>
      </c>
      <c r="V196" s="50">
        <v>0</v>
      </c>
      <c r="W196" s="50">
        <v>2</v>
      </c>
      <c r="X196" s="50">
        <v>0</v>
      </c>
      <c r="Y196" s="50">
        <v>0</v>
      </c>
      <c r="Z196" s="50">
        <v>0</v>
      </c>
      <c r="AA196" s="50">
        <v>0</v>
      </c>
      <c r="AB196" s="50">
        <v>3</v>
      </c>
      <c r="AC196" s="48" t="s">
        <v>280</v>
      </c>
      <c r="AD196" s="68" t="s">
        <v>337</v>
      </c>
      <c r="AE196" s="104">
        <v>58</v>
      </c>
      <c r="AF196" s="80">
        <v>58</v>
      </c>
      <c r="AG196" s="80">
        <v>62</v>
      </c>
      <c r="AH196" s="80">
        <v>65</v>
      </c>
      <c r="AI196" s="80">
        <v>65</v>
      </c>
      <c r="AJ196" s="80">
        <v>65</v>
      </c>
      <c r="AK196" s="122">
        <v>62.2</v>
      </c>
      <c r="AL196" s="104">
        <v>2019</v>
      </c>
    </row>
    <row r="197" spans="1:38" s="37" customFormat="1" ht="45" x14ac:dyDescent="0.25">
      <c r="A197" s="343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v>1</v>
      </c>
      <c r="T197" s="50">
        <v>2</v>
      </c>
      <c r="U197" s="50">
        <v>2</v>
      </c>
      <c r="V197" s="50">
        <v>0</v>
      </c>
      <c r="W197" s="50">
        <v>2</v>
      </c>
      <c r="X197" s="50">
        <v>0</v>
      </c>
      <c r="Y197" s="50">
        <v>0</v>
      </c>
      <c r="Z197" s="50">
        <v>0</v>
      </c>
      <c r="AA197" s="50">
        <v>0</v>
      </c>
      <c r="AB197" s="50">
        <v>4</v>
      </c>
      <c r="AC197" s="48" t="s">
        <v>281</v>
      </c>
      <c r="AD197" s="68" t="s">
        <v>337</v>
      </c>
      <c r="AE197" s="104">
        <v>83</v>
      </c>
      <c r="AF197" s="80">
        <v>85</v>
      </c>
      <c r="AG197" s="80">
        <v>90</v>
      </c>
      <c r="AH197" s="80">
        <v>90</v>
      </c>
      <c r="AI197" s="80">
        <v>90</v>
      </c>
      <c r="AJ197" s="80">
        <v>90</v>
      </c>
      <c r="AK197" s="122">
        <v>88</v>
      </c>
      <c r="AL197" s="104">
        <v>2019</v>
      </c>
    </row>
    <row r="198" spans="1:38" s="37" customFormat="1" ht="45" x14ac:dyDescent="0.25">
      <c r="A198" s="343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v>1</v>
      </c>
      <c r="T198" s="50">
        <v>2</v>
      </c>
      <c r="U198" s="50">
        <v>2</v>
      </c>
      <c r="V198" s="50">
        <v>0</v>
      </c>
      <c r="W198" s="50">
        <v>2</v>
      </c>
      <c r="X198" s="50">
        <v>0</v>
      </c>
      <c r="Y198" s="50">
        <v>0</v>
      </c>
      <c r="Z198" s="50">
        <v>1</v>
      </c>
      <c r="AA198" s="50">
        <v>0</v>
      </c>
      <c r="AB198" s="50">
        <v>0</v>
      </c>
      <c r="AC198" s="48" t="s">
        <v>282</v>
      </c>
      <c r="AD198" s="41"/>
      <c r="AE198" s="41"/>
      <c r="AF198" s="40"/>
      <c r="AG198" s="40"/>
      <c r="AH198" s="69"/>
      <c r="AI198" s="69"/>
      <c r="AJ198" s="69"/>
      <c r="AK198" s="121"/>
      <c r="AL198" s="104"/>
    </row>
    <row r="199" spans="1:38" s="37" customFormat="1" ht="30.75" customHeight="1" x14ac:dyDescent="0.25">
      <c r="A199" s="343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v>1</v>
      </c>
      <c r="T199" s="50">
        <v>2</v>
      </c>
      <c r="U199" s="50">
        <v>2</v>
      </c>
      <c r="V199" s="50">
        <v>0</v>
      </c>
      <c r="W199" s="50">
        <v>2</v>
      </c>
      <c r="X199" s="50">
        <v>0</v>
      </c>
      <c r="Y199" s="50">
        <v>0</v>
      </c>
      <c r="Z199" s="50">
        <v>1</v>
      </c>
      <c r="AA199" s="50">
        <v>0</v>
      </c>
      <c r="AB199" s="50">
        <v>1</v>
      </c>
      <c r="AC199" s="48" t="s">
        <v>76</v>
      </c>
      <c r="AD199" s="68" t="s">
        <v>338</v>
      </c>
      <c r="AE199" s="68" t="s">
        <v>40</v>
      </c>
      <c r="AF199" s="80">
        <v>1</v>
      </c>
      <c r="AG199" s="80">
        <v>1</v>
      </c>
      <c r="AH199" s="80">
        <v>1</v>
      </c>
      <c r="AI199" s="80">
        <v>1</v>
      </c>
      <c r="AJ199" s="80">
        <v>1</v>
      </c>
      <c r="AK199" s="122">
        <v>5</v>
      </c>
      <c r="AL199" s="80">
        <v>2019</v>
      </c>
    </row>
    <row r="200" spans="1:38" s="37" customFormat="1" x14ac:dyDescent="0.25">
      <c r="A200" s="343"/>
      <c r="B200" s="50">
        <v>0</v>
      </c>
      <c r="C200" s="50">
        <v>0</v>
      </c>
      <c r="D200" s="50">
        <v>9</v>
      </c>
      <c r="E200" s="50">
        <v>1</v>
      </c>
      <c r="F200" s="50">
        <v>0</v>
      </c>
      <c r="G200" s="50">
        <v>0</v>
      </c>
      <c r="H200" s="50">
        <v>4</v>
      </c>
      <c r="I200" s="50">
        <v>1</v>
      </c>
      <c r="J200" s="50">
        <v>2</v>
      </c>
      <c r="K200" s="50">
        <v>2</v>
      </c>
      <c r="L200" s="50"/>
      <c r="M200" s="50"/>
      <c r="N200" s="50">
        <v>7</v>
      </c>
      <c r="O200" s="50">
        <v>5</v>
      </c>
      <c r="P200" s="50">
        <v>0</v>
      </c>
      <c r="Q200" s="50">
        <v>1</v>
      </c>
      <c r="R200" s="50"/>
      <c r="S200" s="50">
        <v>1</v>
      </c>
      <c r="T200" s="50">
        <v>2</v>
      </c>
      <c r="U200" s="50">
        <v>2</v>
      </c>
      <c r="V200" s="50">
        <v>0</v>
      </c>
      <c r="W200" s="50">
        <v>2</v>
      </c>
      <c r="X200" s="50">
        <v>0</v>
      </c>
      <c r="Y200" s="50">
        <v>0</v>
      </c>
      <c r="Z200" s="50">
        <v>2</v>
      </c>
      <c r="AA200" s="50">
        <v>0</v>
      </c>
      <c r="AB200" s="50">
        <v>0</v>
      </c>
      <c r="AC200" s="320" t="s">
        <v>283</v>
      </c>
      <c r="AD200" s="68" t="s">
        <v>339</v>
      </c>
      <c r="AE200" s="105">
        <v>2609200</v>
      </c>
      <c r="AF200" s="97">
        <v>2605000</v>
      </c>
      <c r="AG200" s="97"/>
      <c r="AH200" s="95"/>
      <c r="AI200" s="95"/>
      <c r="AJ200" s="95"/>
      <c r="AK200" s="105">
        <f>AE200+AF200+AG200+AH200</f>
        <v>5214200</v>
      </c>
      <c r="AL200" s="80">
        <v>2015</v>
      </c>
    </row>
    <row r="201" spans="1:38" s="37" customFormat="1" x14ac:dyDescent="0.25">
      <c r="A201" s="343"/>
      <c r="B201" s="50">
        <v>0</v>
      </c>
      <c r="C201" s="50">
        <v>0</v>
      </c>
      <c r="D201" s="50">
        <v>9</v>
      </c>
      <c r="E201" s="50">
        <v>1</v>
      </c>
      <c r="F201" s="50">
        <v>0</v>
      </c>
      <c r="G201" s="50">
        <v>0</v>
      </c>
      <c r="H201" s="50">
        <v>4</v>
      </c>
      <c r="I201" s="50">
        <v>1</v>
      </c>
      <c r="J201" s="50">
        <v>2</v>
      </c>
      <c r="K201" s="50">
        <v>2</v>
      </c>
      <c r="L201" s="50">
        <v>0</v>
      </c>
      <c r="M201" s="50">
        <v>2</v>
      </c>
      <c r="N201" s="50">
        <v>1</v>
      </c>
      <c r="O201" s="50">
        <v>0</v>
      </c>
      <c r="P201" s="50">
        <v>5</v>
      </c>
      <c r="Q201" s="50">
        <v>0</v>
      </c>
      <c r="R201" s="50" t="s">
        <v>220</v>
      </c>
      <c r="S201" s="50">
        <v>1</v>
      </c>
      <c r="T201" s="50">
        <v>2</v>
      </c>
      <c r="U201" s="50">
        <v>2</v>
      </c>
      <c r="V201" s="50">
        <v>0</v>
      </c>
      <c r="W201" s="50">
        <v>2</v>
      </c>
      <c r="X201" s="50">
        <v>0</v>
      </c>
      <c r="Y201" s="50">
        <v>0</v>
      </c>
      <c r="Z201" s="50">
        <v>2</v>
      </c>
      <c r="AA201" s="50">
        <v>0</v>
      </c>
      <c r="AB201" s="50">
        <v>0</v>
      </c>
      <c r="AC201" s="321"/>
      <c r="AD201" s="68" t="s">
        <v>339</v>
      </c>
      <c r="AE201" s="105"/>
      <c r="AF201" s="97"/>
      <c r="AG201" s="157">
        <v>3182600</v>
      </c>
      <c r="AH201" s="158">
        <v>2954700</v>
      </c>
      <c r="AI201" s="158">
        <v>2954700</v>
      </c>
      <c r="AJ201" s="158">
        <v>2954700</v>
      </c>
      <c r="AK201" s="159">
        <f>AG201+AH201+AI201+AJ201</f>
        <v>12046700</v>
      </c>
      <c r="AL201" s="80">
        <v>2019</v>
      </c>
    </row>
    <row r="202" spans="1:38" s="37" customFormat="1" ht="75" x14ac:dyDescent="0.25">
      <c r="A202" s="343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v>1</v>
      </c>
      <c r="T202" s="50">
        <v>2</v>
      </c>
      <c r="U202" s="50">
        <v>2</v>
      </c>
      <c r="V202" s="50">
        <v>0</v>
      </c>
      <c r="W202" s="50">
        <v>2</v>
      </c>
      <c r="X202" s="50">
        <v>0</v>
      </c>
      <c r="Y202" s="50">
        <v>0</v>
      </c>
      <c r="Z202" s="50">
        <v>2</v>
      </c>
      <c r="AA202" s="50">
        <v>0</v>
      </c>
      <c r="AB202" s="50">
        <v>1</v>
      </c>
      <c r="AC202" s="54" t="s">
        <v>77</v>
      </c>
      <c r="AD202" s="68" t="s">
        <v>418</v>
      </c>
      <c r="AE202" s="105" t="s">
        <v>40</v>
      </c>
      <c r="AF202" s="123">
        <v>1085</v>
      </c>
      <c r="AG202" s="123">
        <v>1096</v>
      </c>
      <c r="AH202" s="123">
        <v>1118</v>
      </c>
      <c r="AI202" s="123">
        <v>1118</v>
      </c>
      <c r="AJ202" s="123">
        <v>1118</v>
      </c>
      <c r="AK202" s="201">
        <f>AG202+AH202+AI202+AJ202+AF202</f>
        <v>5535</v>
      </c>
      <c r="AL202" s="104">
        <v>2019</v>
      </c>
    </row>
    <row r="203" spans="1:38" s="37" customFormat="1" ht="48" customHeight="1" x14ac:dyDescent="0.25">
      <c r="A203" s="343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v>1</v>
      </c>
      <c r="T203" s="50">
        <v>2</v>
      </c>
      <c r="U203" s="50">
        <v>2</v>
      </c>
      <c r="V203" s="50">
        <v>0</v>
      </c>
      <c r="W203" s="50">
        <v>3</v>
      </c>
      <c r="X203" s="50">
        <v>0</v>
      </c>
      <c r="Y203" s="50">
        <v>0</v>
      </c>
      <c r="Z203" s="50">
        <v>0</v>
      </c>
      <c r="AA203" s="50">
        <v>0</v>
      </c>
      <c r="AB203" s="286">
        <v>0</v>
      </c>
      <c r="AC203" s="287" t="s">
        <v>357</v>
      </c>
      <c r="AD203" s="288"/>
      <c r="AE203" s="288"/>
      <c r="AF203" s="289"/>
      <c r="AG203" s="289"/>
      <c r="AH203" s="290">
        <f>AH220</f>
        <v>4354.08</v>
      </c>
      <c r="AI203" s="290"/>
      <c r="AJ203" s="290"/>
      <c r="AK203" s="291"/>
      <c r="AL203" s="292"/>
    </row>
    <row r="204" spans="1:38" s="37" customFormat="1" ht="45" x14ac:dyDescent="0.25">
      <c r="A204" s="343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v>1</v>
      </c>
      <c r="T204" s="50">
        <v>2</v>
      </c>
      <c r="U204" s="50">
        <v>2</v>
      </c>
      <c r="V204" s="50">
        <v>0</v>
      </c>
      <c r="W204" s="50">
        <v>3</v>
      </c>
      <c r="X204" s="50">
        <v>0</v>
      </c>
      <c r="Y204" s="50">
        <v>0</v>
      </c>
      <c r="Z204" s="50">
        <v>0</v>
      </c>
      <c r="AA204" s="50">
        <v>0</v>
      </c>
      <c r="AB204" s="50">
        <v>1</v>
      </c>
      <c r="AC204" s="48" t="s">
        <v>358</v>
      </c>
      <c r="AD204" s="68" t="s">
        <v>337</v>
      </c>
      <c r="AE204" s="80">
        <v>100</v>
      </c>
      <c r="AF204" s="80">
        <v>100</v>
      </c>
      <c r="AG204" s="80">
        <v>100</v>
      </c>
      <c r="AH204" s="80">
        <v>100</v>
      </c>
      <c r="AI204" s="80">
        <v>100</v>
      </c>
      <c r="AJ204" s="80">
        <v>100</v>
      </c>
      <c r="AK204" s="122">
        <v>100</v>
      </c>
      <c r="AL204" s="67">
        <v>2019</v>
      </c>
    </row>
    <row r="205" spans="1:38" s="37" customFormat="1" ht="45" x14ac:dyDescent="0.25">
      <c r="A205" s="343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v>1</v>
      </c>
      <c r="T205" s="50">
        <v>2</v>
      </c>
      <c r="U205" s="50">
        <v>2</v>
      </c>
      <c r="V205" s="50">
        <v>0</v>
      </c>
      <c r="W205" s="50">
        <v>3</v>
      </c>
      <c r="X205" s="50">
        <v>0</v>
      </c>
      <c r="Y205" s="50">
        <v>0</v>
      </c>
      <c r="Z205" s="50">
        <v>0</v>
      </c>
      <c r="AA205" s="50">
        <v>0</v>
      </c>
      <c r="AB205" s="50">
        <v>2</v>
      </c>
      <c r="AC205" s="71" t="s">
        <v>359</v>
      </c>
      <c r="AD205" s="68" t="s">
        <v>337</v>
      </c>
      <c r="AE205" s="80">
        <v>100</v>
      </c>
      <c r="AF205" s="80">
        <v>100</v>
      </c>
      <c r="AG205" s="80">
        <v>100</v>
      </c>
      <c r="AH205" s="80">
        <v>100</v>
      </c>
      <c r="AI205" s="80">
        <v>100</v>
      </c>
      <c r="AJ205" s="80">
        <v>100</v>
      </c>
      <c r="AK205" s="122">
        <v>100</v>
      </c>
      <c r="AL205" s="104">
        <v>2019</v>
      </c>
    </row>
    <row r="206" spans="1:38" s="37" customFormat="1" ht="60" x14ac:dyDescent="0.25">
      <c r="A206" s="343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v>1</v>
      </c>
      <c r="T206" s="50">
        <v>2</v>
      </c>
      <c r="U206" s="50">
        <v>2</v>
      </c>
      <c r="V206" s="50">
        <v>0</v>
      </c>
      <c r="W206" s="50">
        <v>3</v>
      </c>
      <c r="X206" s="50">
        <v>0</v>
      </c>
      <c r="Y206" s="50">
        <v>0</v>
      </c>
      <c r="Z206" s="50">
        <v>0</v>
      </c>
      <c r="AA206" s="50">
        <v>0</v>
      </c>
      <c r="AB206" s="50">
        <v>3</v>
      </c>
      <c r="AC206" s="48" t="s">
        <v>360</v>
      </c>
      <c r="AD206" s="68" t="s">
        <v>337</v>
      </c>
      <c r="AE206" s="80">
        <v>100</v>
      </c>
      <c r="AF206" s="80">
        <v>100</v>
      </c>
      <c r="AG206" s="80">
        <v>100</v>
      </c>
      <c r="AH206" s="80">
        <v>100</v>
      </c>
      <c r="AI206" s="80">
        <v>100</v>
      </c>
      <c r="AJ206" s="80">
        <v>100</v>
      </c>
      <c r="AK206" s="122">
        <v>100</v>
      </c>
      <c r="AL206" s="104">
        <v>2019</v>
      </c>
    </row>
    <row r="207" spans="1:38" s="37" customFormat="1" x14ac:dyDescent="0.25">
      <c r="A207" s="343"/>
      <c r="B207" s="50">
        <v>0</v>
      </c>
      <c r="C207" s="50">
        <v>0</v>
      </c>
      <c r="D207" s="50">
        <v>9</v>
      </c>
      <c r="E207" s="50">
        <v>0</v>
      </c>
      <c r="F207" s="50">
        <v>7</v>
      </c>
      <c r="G207" s="50">
        <v>0</v>
      </c>
      <c r="H207" s="50">
        <v>1</v>
      </c>
      <c r="I207" s="50">
        <v>1</v>
      </c>
      <c r="J207" s="50">
        <v>2</v>
      </c>
      <c r="K207" s="50">
        <v>2</v>
      </c>
      <c r="L207" s="50"/>
      <c r="M207" s="50"/>
      <c r="N207" s="50">
        <v>1</v>
      </c>
      <c r="O207" s="50">
        <v>0</v>
      </c>
      <c r="P207" s="50">
        <v>3</v>
      </c>
      <c r="Q207" s="50">
        <v>8</v>
      </c>
      <c r="R207" s="50"/>
      <c r="S207" s="50">
        <v>1</v>
      </c>
      <c r="T207" s="50">
        <v>2</v>
      </c>
      <c r="U207" s="50">
        <v>2</v>
      </c>
      <c r="V207" s="50">
        <v>0</v>
      </c>
      <c r="W207" s="50">
        <v>3</v>
      </c>
      <c r="X207" s="50">
        <v>0</v>
      </c>
      <c r="Y207" s="50">
        <v>0</v>
      </c>
      <c r="Z207" s="50">
        <v>1</v>
      </c>
      <c r="AA207" s="50">
        <v>0</v>
      </c>
      <c r="AB207" s="50">
        <v>0</v>
      </c>
      <c r="AC207" s="320" t="s">
        <v>26</v>
      </c>
      <c r="AD207" s="68" t="s">
        <v>339</v>
      </c>
      <c r="AE207" s="105">
        <v>143300</v>
      </c>
      <c r="AF207" s="100">
        <v>21495</v>
      </c>
      <c r="AG207" s="40"/>
      <c r="AH207" s="69"/>
      <c r="AI207" s="69"/>
      <c r="AJ207" s="69"/>
      <c r="AK207" s="105">
        <f>AE207+AF207+AG207+AH207</f>
        <v>164795</v>
      </c>
      <c r="AL207" s="104">
        <v>2015</v>
      </c>
    </row>
    <row r="208" spans="1:38" s="37" customFormat="1" ht="45.75" customHeight="1" x14ac:dyDescent="0.25">
      <c r="A208" s="343"/>
      <c r="B208" s="50">
        <v>0</v>
      </c>
      <c r="C208" s="50">
        <v>0</v>
      </c>
      <c r="D208" s="50">
        <v>9</v>
      </c>
      <c r="E208" s="50">
        <v>0</v>
      </c>
      <c r="F208" s="50">
        <v>7</v>
      </c>
      <c r="G208" s="50">
        <v>0</v>
      </c>
      <c r="H208" s="50">
        <v>1</v>
      </c>
      <c r="I208" s="50">
        <v>1</v>
      </c>
      <c r="J208" s="50">
        <v>2</v>
      </c>
      <c r="K208" s="50">
        <v>2</v>
      </c>
      <c r="L208" s="50">
        <v>0</v>
      </c>
      <c r="M208" s="50">
        <v>3</v>
      </c>
      <c r="N208" s="50">
        <v>2</v>
      </c>
      <c r="O208" s="50">
        <v>0</v>
      </c>
      <c r="P208" s="50">
        <v>0</v>
      </c>
      <c r="Q208" s="50">
        <v>1</v>
      </c>
      <c r="R208" s="50" t="s">
        <v>217</v>
      </c>
      <c r="S208" s="50">
        <v>1</v>
      </c>
      <c r="T208" s="50">
        <v>2</v>
      </c>
      <c r="U208" s="50">
        <v>2</v>
      </c>
      <c r="V208" s="50">
        <v>0</v>
      </c>
      <c r="W208" s="50">
        <v>3</v>
      </c>
      <c r="X208" s="50">
        <v>0</v>
      </c>
      <c r="Y208" s="50">
        <v>0</v>
      </c>
      <c r="Z208" s="50">
        <v>1</v>
      </c>
      <c r="AA208" s="50">
        <v>0</v>
      </c>
      <c r="AB208" s="50">
        <v>0</v>
      </c>
      <c r="AC208" s="321"/>
      <c r="AD208" s="68" t="s">
        <v>339</v>
      </c>
      <c r="AE208" s="105"/>
      <c r="AF208" s="100"/>
      <c r="AG208" s="160">
        <v>22999.65</v>
      </c>
      <c r="AH208" s="160"/>
      <c r="AI208" s="160"/>
      <c r="AJ208" s="160"/>
      <c r="AK208" s="159">
        <f>AG208+AH208+AI208</f>
        <v>22999.65</v>
      </c>
      <c r="AL208" s="104">
        <v>2016</v>
      </c>
    </row>
    <row r="209" spans="1:39" s="37" customFormat="1" ht="48.75" customHeight="1" x14ac:dyDescent="0.25">
      <c r="A209" s="343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v>1</v>
      </c>
      <c r="T209" s="50">
        <v>2</v>
      </c>
      <c r="U209" s="50">
        <v>2</v>
      </c>
      <c r="V209" s="50">
        <v>0</v>
      </c>
      <c r="W209" s="50">
        <v>3</v>
      </c>
      <c r="X209" s="50">
        <v>0</v>
      </c>
      <c r="Y209" s="50">
        <v>0</v>
      </c>
      <c r="Z209" s="50">
        <v>1</v>
      </c>
      <c r="AA209" s="50">
        <v>0</v>
      </c>
      <c r="AB209" s="50">
        <v>1</v>
      </c>
      <c r="AC209" s="48" t="s">
        <v>27</v>
      </c>
      <c r="AD209" s="68" t="s">
        <v>418</v>
      </c>
      <c r="AE209" s="122" t="s">
        <v>40</v>
      </c>
      <c r="AF209" s="80">
        <v>500</v>
      </c>
      <c r="AG209" s="40">
        <v>283</v>
      </c>
      <c r="AH209" s="40">
        <v>280</v>
      </c>
      <c r="AI209" s="40">
        <v>275</v>
      </c>
      <c r="AJ209" s="40">
        <v>270</v>
      </c>
      <c r="AK209" s="80">
        <v>321.60000000000002</v>
      </c>
      <c r="AL209" s="80">
        <v>2019</v>
      </c>
    </row>
    <row r="210" spans="1:39" s="37" customFormat="1" ht="73.5" customHeight="1" x14ac:dyDescent="0.25">
      <c r="A210" s="343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v>1</v>
      </c>
      <c r="T210" s="50">
        <v>2</v>
      </c>
      <c r="U210" s="50">
        <v>2</v>
      </c>
      <c r="V210" s="50">
        <v>0</v>
      </c>
      <c r="W210" s="50">
        <v>3</v>
      </c>
      <c r="X210" s="50">
        <v>0</v>
      </c>
      <c r="Y210" s="50">
        <v>0</v>
      </c>
      <c r="Z210" s="50">
        <v>1</v>
      </c>
      <c r="AA210" s="50">
        <v>0</v>
      </c>
      <c r="AB210" s="50">
        <v>2</v>
      </c>
      <c r="AC210" s="48" t="s">
        <v>29</v>
      </c>
      <c r="AD210" s="68" t="s">
        <v>418</v>
      </c>
      <c r="AE210" s="122" t="s">
        <v>40</v>
      </c>
      <c r="AF210" s="80">
        <v>220</v>
      </c>
      <c r="AG210" s="40">
        <v>281</v>
      </c>
      <c r="AH210" s="40">
        <v>260</v>
      </c>
      <c r="AI210" s="40">
        <v>260</v>
      </c>
      <c r="AJ210" s="40">
        <v>260</v>
      </c>
      <c r="AK210" s="80">
        <v>256.2</v>
      </c>
      <c r="AL210" s="80">
        <v>2019</v>
      </c>
    </row>
    <row r="211" spans="1:39" s="37" customFormat="1" ht="37.5" customHeight="1" x14ac:dyDescent="0.25">
      <c r="A211" s="343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320" t="s">
        <v>28</v>
      </c>
      <c r="AD211" s="364" t="s">
        <v>339</v>
      </c>
      <c r="AE211" s="360">
        <v>10803098.279999999</v>
      </c>
      <c r="AF211" s="368">
        <v>663563.65</v>
      </c>
      <c r="AG211" s="366"/>
      <c r="AH211" s="342"/>
      <c r="AI211" s="342"/>
      <c r="AJ211" s="199"/>
      <c r="AK211" s="360">
        <f>AE211+AF211+AG212+AH212</f>
        <v>11466661.93</v>
      </c>
      <c r="AL211" s="342">
        <v>2015</v>
      </c>
    </row>
    <row r="212" spans="1:39" s="37" customFormat="1" x14ac:dyDescent="0.25">
      <c r="A212" s="343"/>
      <c r="B212" s="50">
        <v>0</v>
      </c>
      <c r="C212" s="50">
        <v>0</v>
      </c>
      <c r="D212" s="50">
        <v>9</v>
      </c>
      <c r="E212" s="50">
        <v>0</v>
      </c>
      <c r="F212" s="50">
        <v>7</v>
      </c>
      <c r="G212" s="50">
        <v>0</v>
      </c>
      <c r="H212" s="50">
        <v>1</v>
      </c>
      <c r="I212" s="50">
        <v>1</v>
      </c>
      <c r="J212" s="50">
        <v>2</v>
      </c>
      <c r="K212" s="50">
        <v>2</v>
      </c>
      <c r="L212" s="50"/>
      <c r="M212" s="50"/>
      <c r="N212" s="50">
        <v>2</v>
      </c>
      <c r="O212" s="50">
        <v>0</v>
      </c>
      <c r="P212" s="50">
        <v>1</v>
      </c>
      <c r="Q212" s="50">
        <v>8</v>
      </c>
      <c r="R212" s="50"/>
      <c r="S212" s="50">
        <v>1</v>
      </c>
      <c r="T212" s="50">
        <v>2</v>
      </c>
      <c r="U212" s="50">
        <v>2</v>
      </c>
      <c r="V212" s="50">
        <v>0</v>
      </c>
      <c r="W212" s="50">
        <v>3</v>
      </c>
      <c r="X212" s="50">
        <v>0</v>
      </c>
      <c r="Y212" s="50">
        <v>0</v>
      </c>
      <c r="Z212" s="50">
        <v>2</v>
      </c>
      <c r="AA212" s="50">
        <v>0</v>
      </c>
      <c r="AB212" s="50">
        <v>0</v>
      </c>
      <c r="AC212" s="363"/>
      <c r="AD212" s="365"/>
      <c r="AE212" s="361"/>
      <c r="AF212" s="369"/>
      <c r="AG212" s="367"/>
      <c r="AH212" s="362"/>
      <c r="AI212" s="362"/>
      <c r="AJ212" s="200"/>
      <c r="AK212" s="361"/>
      <c r="AL212" s="362"/>
    </row>
    <row r="213" spans="1:39" s="37" customFormat="1" x14ac:dyDescent="0.25">
      <c r="A213" s="343"/>
      <c r="B213" s="50">
        <v>0</v>
      </c>
      <c r="C213" s="50">
        <v>0</v>
      </c>
      <c r="D213" s="50">
        <v>9</v>
      </c>
      <c r="E213" s="50">
        <v>0</v>
      </c>
      <c r="F213" s="50">
        <v>7</v>
      </c>
      <c r="G213" s="50">
        <v>0</v>
      </c>
      <c r="H213" s="50">
        <v>1</v>
      </c>
      <c r="I213" s="50">
        <v>1</v>
      </c>
      <c r="J213" s="50">
        <v>2</v>
      </c>
      <c r="K213" s="50">
        <v>2</v>
      </c>
      <c r="L213" s="50">
        <v>0</v>
      </c>
      <c r="M213" s="50">
        <v>3</v>
      </c>
      <c r="N213" s="50">
        <v>2</v>
      </c>
      <c r="O213" s="50">
        <v>0</v>
      </c>
      <c r="P213" s="50">
        <v>0</v>
      </c>
      <c r="Q213" s="50">
        <v>4</v>
      </c>
      <c r="R213" s="50" t="s">
        <v>220</v>
      </c>
      <c r="S213" s="50">
        <v>1</v>
      </c>
      <c r="T213" s="50">
        <v>2</v>
      </c>
      <c r="U213" s="50">
        <v>2</v>
      </c>
      <c r="V213" s="50">
        <v>0</v>
      </c>
      <c r="W213" s="50">
        <v>3</v>
      </c>
      <c r="X213" s="50">
        <v>0</v>
      </c>
      <c r="Y213" s="50">
        <v>0</v>
      </c>
      <c r="Z213" s="50">
        <v>2</v>
      </c>
      <c r="AA213" s="50">
        <v>0</v>
      </c>
      <c r="AB213" s="50">
        <v>0</v>
      </c>
      <c r="AC213" s="321"/>
      <c r="AD213" s="68" t="s">
        <v>339</v>
      </c>
      <c r="AE213" s="105"/>
      <c r="AF213" s="97"/>
      <c r="AG213" s="187">
        <v>305193.24</v>
      </c>
      <c r="AH213" s="186"/>
      <c r="AI213" s="186"/>
      <c r="AJ213" s="186"/>
      <c r="AK213" s="180">
        <f>AG213</f>
        <v>305193.24</v>
      </c>
      <c r="AL213" s="80">
        <v>2016</v>
      </c>
      <c r="AM213" s="132"/>
    </row>
    <row r="214" spans="1:39" s="37" customFormat="1" ht="34.5" customHeight="1" x14ac:dyDescent="0.25">
      <c r="A214" s="343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188" t="s">
        <v>465</v>
      </c>
      <c r="AD214" s="68" t="s">
        <v>339</v>
      </c>
      <c r="AE214" s="105"/>
      <c r="AF214" s="97"/>
      <c r="AG214" s="66">
        <v>20000</v>
      </c>
      <c r="AH214" s="69"/>
      <c r="AI214" s="69"/>
      <c r="AJ214" s="69"/>
      <c r="AK214" s="105"/>
      <c r="AL214" s="80">
        <v>2016</v>
      </c>
      <c r="AM214" s="132"/>
    </row>
    <row r="215" spans="1:39" s="37" customFormat="1" ht="54.75" customHeight="1" x14ac:dyDescent="0.25">
      <c r="A215" s="343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v>1</v>
      </c>
      <c r="T215" s="50">
        <v>2</v>
      </c>
      <c r="U215" s="50">
        <v>2</v>
      </c>
      <c r="V215" s="50">
        <v>0</v>
      </c>
      <c r="W215" s="50">
        <v>3</v>
      </c>
      <c r="X215" s="50">
        <v>0</v>
      </c>
      <c r="Y215" s="50">
        <v>0</v>
      </c>
      <c r="Z215" s="50">
        <v>2</v>
      </c>
      <c r="AA215" s="50">
        <v>0</v>
      </c>
      <c r="AB215" s="50">
        <v>1</v>
      </c>
      <c r="AC215" s="48" t="s">
        <v>419</v>
      </c>
      <c r="AD215" s="68" t="s">
        <v>338</v>
      </c>
      <c r="AE215" s="104">
        <v>1</v>
      </c>
      <c r="AF215" s="123">
        <v>1</v>
      </c>
      <c r="AG215" s="40"/>
      <c r="AH215" s="69"/>
      <c r="AI215" s="69"/>
      <c r="AJ215" s="69"/>
      <c r="AK215" s="122">
        <v>1</v>
      </c>
      <c r="AL215" s="80">
        <v>2014</v>
      </c>
      <c r="AM215" s="132"/>
    </row>
    <row r="216" spans="1:39" s="37" customFormat="1" ht="50.25" customHeight="1" x14ac:dyDescent="0.25">
      <c r="A216" s="343"/>
      <c r="B216" s="85">
        <v>0</v>
      </c>
      <c r="C216" s="85">
        <v>0</v>
      </c>
      <c r="D216" s="85">
        <v>9</v>
      </c>
      <c r="E216" s="85">
        <v>0</v>
      </c>
      <c r="F216" s="85">
        <v>7</v>
      </c>
      <c r="G216" s="85">
        <v>0</v>
      </c>
      <c r="H216" s="85">
        <v>1</v>
      </c>
      <c r="I216" s="85">
        <v>1</v>
      </c>
      <c r="J216" s="85">
        <v>2</v>
      </c>
      <c r="K216" s="85">
        <v>2</v>
      </c>
      <c r="L216" s="85"/>
      <c r="M216" s="85"/>
      <c r="N216" s="85">
        <v>6</v>
      </c>
      <c r="O216" s="85">
        <v>4</v>
      </c>
      <c r="P216" s="50">
        <v>0</v>
      </c>
      <c r="Q216" s="50">
        <v>4</v>
      </c>
      <c r="R216" s="50"/>
      <c r="S216" s="50">
        <v>1</v>
      </c>
      <c r="T216" s="50">
        <v>2</v>
      </c>
      <c r="U216" s="50">
        <v>2</v>
      </c>
      <c r="V216" s="50">
        <v>0</v>
      </c>
      <c r="W216" s="50">
        <v>3</v>
      </c>
      <c r="X216" s="50">
        <v>0</v>
      </c>
      <c r="Y216" s="50">
        <v>0</v>
      </c>
      <c r="Z216" s="50">
        <v>3</v>
      </c>
      <c r="AA216" s="50">
        <v>0</v>
      </c>
      <c r="AB216" s="50">
        <v>0</v>
      </c>
      <c r="AC216" s="86" t="s">
        <v>30</v>
      </c>
      <c r="AD216" s="87" t="s">
        <v>339</v>
      </c>
      <c r="AE216" s="108">
        <v>5527960</v>
      </c>
      <c r="AF216" s="97"/>
      <c r="AG216" s="40"/>
      <c r="AH216" s="69"/>
      <c r="AI216" s="69"/>
      <c r="AJ216" s="69"/>
      <c r="AK216" s="105">
        <f>AE216+AF216+AG216+AH216</f>
        <v>5527960</v>
      </c>
      <c r="AL216" s="80">
        <v>2014</v>
      </c>
      <c r="AM216" s="132"/>
    </row>
    <row r="217" spans="1:39" s="37" customFormat="1" ht="28.5" customHeight="1" x14ac:dyDescent="0.25">
      <c r="A217" s="343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50"/>
      <c r="Q217" s="50"/>
      <c r="R217" s="50"/>
      <c r="S217" s="50">
        <v>1</v>
      </c>
      <c r="T217" s="50">
        <v>2</v>
      </c>
      <c r="U217" s="50">
        <v>2</v>
      </c>
      <c r="V217" s="50">
        <v>0</v>
      </c>
      <c r="W217" s="50">
        <v>3</v>
      </c>
      <c r="X217" s="50">
        <v>0</v>
      </c>
      <c r="Y217" s="50">
        <v>0</v>
      </c>
      <c r="Z217" s="50">
        <v>3</v>
      </c>
      <c r="AA217" s="50">
        <v>0</v>
      </c>
      <c r="AB217" s="50">
        <v>1</v>
      </c>
      <c r="AC217" s="86" t="s">
        <v>420</v>
      </c>
      <c r="AD217" s="87" t="s">
        <v>338</v>
      </c>
      <c r="AE217" s="122" t="s">
        <v>40</v>
      </c>
      <c r="AF217" s="66"/>
      <c r="AG217" s="40"/>
      <c r="AH217" s="69"/>
      <c r="AI217" s="69"/>
      <c r="AJ217" s="69"/>
      <c r="AK217" s="122"/>
      <c r="AL217" s="80"/>
      <c r="AM217" s="132"/>
    </row>
    <row r="218" spans="1:39" s="37" customFormat="1" ht="46.5" customHeight="1" x14ac:dyDescent="0.25">
      <c r="A218" s="343"/>
      <c r="B218" s="85">
        <v>0</v>
      </c>
      <c r="C218" s="85">
        <v>0</v>
      </c>
      <c r="D218" s="85">
        <v>9</v>
      </c>
      <c r="E218" s="85">
        <v>0</v>
      </c>
      <c r="F218" s="85">
        <v>7</v>
      </c>
      <c r="G218" s="85">
        <v>0</v>
      </c>
      <c r="H218" s="85">
        <v>1</v>
      </c>
      <c r="I218" s="85">
        <v>1</v>
      </c>
      <c r="J218" s="85">
        <v>2</v>
      </c>
      <c r="K218" s="85">
        <v>2</v>
      </c>
      <c r="L218" s="85"/>
      <c r="M218" s="85"/>
      <c r="N218" s="85">
        <v>5</v>
      </c>
      <c r="O218" s="85">
        <v>0</v>
      </c>
      <c r="P218" s="85">
        <v>5</v>
      </c>
      <c r="Q218" s="85">
        <v>9</v>
      </c>
      <c r="R218" s="85"/>
      <c r="S218" s="50">
        <v>1</v>
      </c>
      <c r="T218" s="50">
        <v>2</v>
      </c>
      <c r="U218" s="50">
        <v>2</v>
      </c>
      <c r="V218" s="50">
        <v>0</v>
      </c>
      <c r="W218" s="50">
        <v>3</v>
      </c>
      <c r="X218" s="50">
        <v>0</v>
      </c>
      <c r="Y218" s="50">
        <v>0</v>
      </c>
      <c r="Z218" s="50">
        <v>4</v>
      </c>
      <c r="AA218" s="85">
        <v>0</v>
      </c>
      <c r="AB218" s="85">
        <v>0</v>
      </c>
      <c r="AC218" s="90" t="s">
        <v>31</v>
      </c>
      <c r="AD218" s="87" t="s">
        <v>339</v>
      </c>
      <c r="AE218" s="108">
        <v>875300</v>
      </c>
      <c r="AF218" s="97"/>
      <c r="AG218" s="40"/>
      <c r="AH218" s="69"/>
      <c r="AI218" s="69"/>
      <c r="AJ218" s="69"/>
      <c r="AK218" s="105">
        <f>AE218+AF218+AG218+AH218</f>
        <v>875300</v>
      </c>
      <c r="AL218" s="80">
        <v>2014</v>
      </c>
    </row>
    <row r="219" spans="1:39" s="37" customFormat="1" ht="46.5" customHeight="1" x14ac:dyDescent="0.25">
      <c r="A219" s="343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50">
        <v>1</v>
      </c>
      <c r="T219" s="50">
        <v>2</v>
      </c>
      <c r="U219" s="50">
        <v>2</v>
      </c>
      <c r="V219" s="50">
        <v>0</v>
      </c>
      <c r="W219" s="50">
        <v>3</v>
      </c>
      <c r="X219" s="50">
        <v>0</v>
      </c>
      <c r="Y219" s="50">
        <v>0</v>
      </c>
      <c r="Z219" s="50">
        <v>4</v>
      </c>
      <c r="AA219" s="85">
        <v>0</v>
      </c>
      <c r="AB219" s="85">
        <v>1</v>
      </c>
      <c r="AC219" s="54" t="s">
        <v>78</v>
      </c>
      <c r="AD219" s="68" t="s">
        <v>338</v>
      </c>
      <c r="AE219" s="105" t="s">
        <v>40</v>
      </c>
      <c r="AF219" s="66"/>
      <c r="AG219" s="40"/>
      <c r="AH219" s="69"/>
      <c r="AI219" s="69"/>
      <c r="AJ219" s="69"/>
      <c r="AK219" s="122"/>
      <c r="AL219" s="80"/>
    </row>
    <row r="220" spans="1:39" s="277" customFormat="1" ht="60" customHeight="1" x14ac:dyDescent="0.25">
      <c r="A220" s="343"/>
      <c r="B220" s="275">
        <v>0</v>
      </c>
      <c r="C220" s="275">
        <v>0</v>
      </c>
      <c r="D220" s="275">
        <v>9</v>
      </c>
      <c r="E220" s="275">
        <v>0</v>
      </c>
      <c r="F220" s="275">
        <v>7</v>
      </c>
      <c r="G220" s="275">
        <v>0</v>
      </c>
      <c r="H220" s="275">
        <v>1</v>
      </c>
      <c r="I220" s="275">
        <v>1</v>
      </c>
      <c r="J220" s="275">
        <v>2</v>
      </c>
      <c r="K220" s="275">
        <v>2</v>
      </c>
      <c r="L220" s="275">
        <v>0</v>
      </c>
      <c r="M220" s="275">
        <v>3</v>
      </c>
      <c r="N220" s="275">
        <v>2</v>
      </c>
      <c r="O220" s="275">
        <v>0</v>
      </c>
      <c r="P220" s="275">
        <v>0</v>
      </c>
      <c r="Q220" s="275">
        <v>4</v>
      </c>
      <c r="R220" s="275" t="s">
        <v>220</v>
      </c>
      <c r="S220" s="275">
        <v>1</v>
      </c>
      <c r="T220" s="275">
        <v>2</v>
      </c>
      <c r="U220" s="275">
        <v>2</v>
      </c>
      <c r="V220" s="275">
        <v>0</v>
      </c>
      <c r="W220" s="275">
        <v>3</v>
      </c>
      <c r="X220" s="275">
        <v>0</v>
      </c>
      <c r="Y220" s="275">
        <v>0</v>
      </c>
      <c r="Z220" s="275">
        <v>5</v>
      </c>
      <c r="AA220" s="275">
        <v>0</v>
      </c>
      <c r="AB220" s="275">
        <v>0</v>
      </c>
      <c r="AC220" s="276" t="s">
        <v>486</v>
      </c>
      <c r="AD220" s="182" t="s">
        <v>339</v>
      </c>
      <c r="AE220" s="180" t="s">
        <v>40</v>
      </c>
      <c r="AF220" s="187" t="s">
        <v>40</v>
      </c>
      <c r="AG220" s="185" t="s">
        <v>40</v>
      </c>
      <c r="AH220" s="186">
        <v>4354.08</v>
      </c>
      <c r="AI220" s="186"/>
      <c r="AJ220" s="186"/>
      <c r="AK220" s="189">
        <v>4354.08</v>
      </c>
      <c r="AL220" s="241">
        <v>2017</v>
      </c>
    </row>
    <row r="221" spans="1:39" s="277" customFormat="1" ht="48.75" customHeight="1" x14ac:dyDescent="0.25">
      <c r="A221" s="343"/>
      <c r="B221" s="275"/>
      <c r="C221" s="275"/>
      <c r="D221" s="275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>
        <v>1</v>
      </c>
      <c r="T221" s="275">
        <v>2</v>
      </c>
      <c r="U221" s="275">
        <v>2</v>
      </c>
      <c r="V221" s="275">
        <v>0</v>
      </c>
      <c r="W221" s="275">
        <v>3</v>
      </c>
      <c r="X221" s="275">
        <v>0</v>
      </c>
      <c r="Y221" s="275">
        <v>0</v>
      </c>
      <c r="Z221" s="275">
        <v>5</v>
      </c>
      <c r="AA221" s="275">
        <v>0</v>
      </c>
      <c r="AB221" s="275">
        <v>1</v>
      </c>
      <c r="AC221" s="276" t="s">
        <v>487</v>
      </c>
      <c r="AD221" s="182" t="s">
        <v>338</v>
      </c>
      <c r="AE221" s="180" t="s">
        <v>40</v>
      </c>
      <c r="AF221" s="187" t="s">
        <v>40</v>
      </c>
      <c r="AG221" s="185" t="s">
        <v>40</v>
      </c>
      <c r="AH221" s="186">
        <v>1</v>
      </c>
      <c r="AI221" s="186"/>
      <c r="AJ221" s="186"/>
      <c r="AK221" s="189">
        <v>1</v>
      </c>
      <c r="AL221" s="241">
        <v>2017</v>
      </c>
    </row>
    <row r="222" spans="1:39" s="37" customFormat="1" ht="47.25" customHeight="1" x14ac:dyDescent="0.25">
      <c r="A222" s="343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85"/>
      <c r="Q222" s="85"/>
      <c r="R222" s="85"/>
      <c r="S222" s="85">
        <v>1</v>
      </c>
      <c r="T222" s="85">
        <v>2</v>
      </c>
      <c r="U222" s="85">
        <v>3</v>
      </c>
      <c r="V222" s="85">
        <v>0</v>
      </c>
      <c r="W222" s="85">
        <v>0</v>
      </c>
      <c r="X222" s="85">
        <v>0</v>
      </c>
      <c r="Y222" s="85">
        <v>0</v>
      </c>
      <c r="Z222" s="50">
        <v>0</v>
      </c>
      <c r="AA222" s="85">
        <v>0</v>
      </c>
      <c r="AB222" s="85">
        <v>0</v>
      </c>
      <c r="AC222" s="91" t="s">
        <v>362</v>
      </c>
      <c r="AD222" s="164" t="s">
        <v>339</v>
      </c>
      <c r="AE222" s="155">
        <f>AE226+AE228+AE237+AE239+AE242+AE248+AE251+AE256+AE258+AE230</f>
        <v>3480317.02</v>
      </c>
      <c r="AF222" s="155">
        <f>AF226+AF228+AF237+AF239+AF242+AF248+AF251+AF256+AF258+AF230</f>
        <v>797470.48</v>
      </c>
      <c r="AG222" s="155">
        <f>AG226+AG228+AG237+AG239+AG242+AG248+AG251+AG256+AG258+AG230+AG240+AG247+AG250</f>
        <v>403911</v>
      </c>
      <c r="AH222" s="155">
        <f>AH232</f>
        <v>100664.1</v>
      </c>
      <c r="AI222" s="155">
        <f>AI226+AI228+AI237+AI239+AI242+AI248+AI251+AI256+AI258+AI230+AI240+AI247+AI250</f>
        <v>0</v>
      </c>
      <c r="AJ222" s="155">
        <f>AJ226+AJ228+AJ237+AJ239+AJ242+AJ248+AJ251+AJ256+AJ258+AJ230+AJ240+AJ247+AJ250</f>
        <v>0</v>
      </c>
      <c r="AK222" s="155">
        <f>AK226+AK228+AK237+AK239+AK242+AK248+AK251+AK256+AK258+AK230+AK240+AK247+AK250+AK232</f>
        <v>4782362.5999999996</v>
      </c>
      <c r="AL222" s="80">
        <v>2017</v>
      </c>
    </row>
    <row r="223" spans="1:39" s="233" customFormat="1" ht="36" customHeight="1" x14ac:dyDescent="0.25">
      <c r="A223" s="343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85">
        <v>1</v>
      </c>
      <c r="T223" s="85">
        <v>2</v>
      </c>
      <c r="U223" s="85">
        <v>3</v>
      </c>
      <c r="V223" s="85">
        <v>0</v>
      </c>
      <c r="W223" s="85">
        <v>1</v>
      </c>
      <c r="X223" s="85">
        <v>0</v>
      </c>
      <c r="Y223" s="85">
        <v>0</v>
      </c>
      <c r="Z223" s="50">
        <v>0</v>
      </c>
      <c r="AA223" s="50">
        <v>0</v>
      </c>
      <c r="AB223" s="50">
        <v>0</v>
      </c>
      <c r="AC223" s="54" t="s">
        <v>363</v>
      </c>
      <c r="AD223" s="41"/>
      <c r="AE223" s="41"/>
      <c r="AF223" s="40"/>
      <c r="AG223" s="40"/>
      <c r="AH223" s="69"/>
      <c r="AI223" s="69"/>
      <c r="AJ223" s="69"/>
      <c r="AK223" s="122"/>
      <c r="AL223" s="80"/>
    </row>
    <row r="224" spans="1:39" s="233" customFormat="1" ht="47.25" customHeight="1" x14ac:dyDescent="0.25">
      <c r="A224" s="34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0"/>
      <c r="Q224" s="50"/>
      <c r="R224" s="50"/>
      <c r="S224" s="85">
        <v>1</v>
      </c>
      <c r="T224" s="85">
        <v>2</v>
      </c>
      <c r="U224" s="85">
        <v>3</v>
      </c>
      <c r="V224" s="85">
        <v>0</v>
      </c>
      <c r="W224" s="85">
        <v>1</v>
      </c>
      <c r="X224" s="85">
        <v>0</v>
      </c>
      <c r="Y224" s="85">
        <v>0</v>
      </c>
      <c r="Z224" s="50">
        <v>0</v>
      </c>
      <c r="AA224" s="50">
        <v>0</v>
      </c>
      <c r="AB224" s="50">
        <v>1</v>
      </c>
      <c r="AC224" s="79" t="s">
        <v>296</v>
      </c>
      <c r="AD224" s="68" t="s">
        <v>338</v>
      </c>
      <c r="AE224" s="104">
        <v>84</v>
      </c>
      <c r="AF224" s="80">
        <v>96</v>
      </c>
      <c r="AG224" s="80">
        <v>96</v>
      </c>
      <c r="AH224" s="80">
        <v>96</v>
      </c>
      <c r="AI224" s="80">
        <v>96</v>
      </c>
      <c r="AJ224" s="80">
        <v>96</v>
      </c>
      <c r="AK224" s="122">
        <v>564</v>
      </c>
      <c r="AL224" s="104">
        <v>2019</v>
      </c>
    </row>
    <row r="225" spans="1:38" s="37" customFormat="1" ht="47.25" customHeight="1" x14ac:dyDescent="0.25">
      <c r="A225" s="34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0"/>
      <c r="Q225" s="50"/>
      <c r="R225" s="50"/>
      <c r="S225" s="85">
        <v>1</v>
      </c>
      <c r="T225" s="85">
        <v>2</v>
      </c>
      <c r="U225" s="85">
        <v>3</v>
      </c>
      <c r="V225" s="85">
        <v>0</v>
      </c>
      <c r="W225" s="85">
        <v>1</v>
      </c>
      <c r="X225" s="85">
        <v>0</v>
      </c>
      <c r="Y225" s="85">
        <v>0</v>
      </c>
      <c r="Z225" s="50">
        <v>0</v>
      </c>
      <c r="AA225" s="50">
        <v>0</v>
      </c>
      <c r="AB225" s="50">
        <v>2</v>
      </c>
      <c r="AC225" s="71" t="s">
        <v>81</v>
      </c>
      <c r="AD225" s="68" t="s">
        <v>337</v>
      </c>
      <c r="AE225" s="104">
        <v>100</v>
      </c>
      <c r="AF225" s="80">
        <v>100</v>
      </c>
      <c r="AG225" s="80">
        <v>100</v>
      </c>
      <c r="AH225" s="80">
        <v>100</v>
      </c>
      <c r="AI225" s="80">
        <v>100</v>
      </c>
      <c r="AJ225" s="80">
        <v>100</v>
      </c>
      <c r="AK225" s="122">
        <v>100</v>
      </c>
      <c r="AL225" s="104">
        <v>2019</v>
      </c>
    </row>
    <row r="226" spans="1:38" s="37" customFormat="1" ht="44.25" customHeight="1" x14ac:dyDescent="0.25">
      <c r="A226" s="343"/>
      <c r="B226" s="52">
        <v>0</v>
      </c>
      <c r="C226" s="52">
        <v>0</v>
      </c>
      <c r="D226" s="52">
        <v>9</v>
      </c>
      <c r="E226" s="52">
        <v>0</v>
      </c>
      <c r="F226" s="52">
        <v>7</v>
      </c>
      <c r="G226" s="52">
        <v>0</v>
      </c>
      <c r="H226" s="52">
        <v>2</v>
      </c>
      <c r="I226" s="52">
        <v>1</v>
      </c>
      <c r="J226" s="52">
        <v>2</v>
      </c>
      <c r="K226" s="52">
        <v>3</v>
      </c>
      <c r="L226" s="52"/>
      <c r="M226" s="52"/>
      <c r="N226" s="52">
        <v>2</v>
      </c>
      <c r="O226" s="52">
        <v>0</v>
      </c>
      <c r="P226" s="52">
        <v>1</v>
      </c>
      <c r="Q226" s="52">
        <v>9</v>
      </c>
      <c r="R226" s="52"/>
      <c r="S226" s="85">
        <v>1</v>
      </c>
      <c r="T226" s="85">
        <v>2</v>
      </c>
      <c r="U226" s="85">
        <v>3</v>
      </c>
      <c r="V226" s="85">
        <v>0</v>
      </c>
      <c r="W226" s="85">
        <v>1</v>
      </c>
      <c r="X226" s="85">
        <v>0</v>
      </c>
      <c r="Y226" s="85">
        <v>0</v>
      </c>
      <c r="Z226" s="50">
        <v>1</v>
      </c>
      <c r="AA226" s="52">
        <v>0</v>
      </c>
      <c r="AB226" s="52">
        <v>0</v>
      </c>
      <c r="AC226" s="71" t="s">
        <v>82</v>
      </c>
      <c r="AD226" s="68" t="s">
        <v>336</v>
      </c>
      <c r="AE226" s="105">
        <v>694080</v>
      </c>
      <c r="AF226" s="96">
        <v>43100</v>
      </c>
      <c r="AG226" s="40"/>
      <c r="AH226" s="69"/>
      <c r="AI226" s="69"/>
      <c r="AJ226" s="69"/>
      <c r="AK226" s="105">
        <f>AE226+AF226+AG226+AH226</f>
        <v>737180</v>
      </c>
      <c r="AL226" s="104">
        <v>2015</v>
      </c>
    </row>
    <row r="227" spans="1:38" s="37" customFormat="1" ht="57" customHeight="1" x14ac:dyDescent="0.25">
      <c r="A227" s="343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85">
        <v>1</v>
      </c>
      <c r="T227" s="85">
        <v>2</v>
      </c>
      <c r="U227" s="85">
        <v>3</v>
      </c>
      <c r="V227" s="85">
        <v>0</v>
      </c>
      <c r="W227" s="85">
        <v>1</v>
      </c>
      <c r="X227" s="85">
        <v>0</v>
      </c>
      <c r="Y227" s="85">
        <v>0</v>
      </c>
      <c r="Z227" s="50">
        <v>1</v>
      </c>
      <c r="AA227" s="52">
        <v>0</v>
      </c>
      <c r="AB227" s="52">
        <v>1</v>
      </c>
      <c r="AC227" s="71" t="s">
        <v>83</v>
      </c>
      <c r="AD227" s="68" t="s">
        <v>338</v>
      </c>
      <c r="AE227" s="122" t="s">
        <v>40</v>
      </c>
      <c r="AF227" s="96"/>
      <c r="AG227" s="40"/>
      <c r="AH227" s="69"/>
      <c r="AI227" s="69"/>
      <c r="AJ227" s="69"/>
      <c r="AK227" s="122"/>
      <c r="AL227" s="65">
        <v>2014</v>
      </c>
    </row>
    <row r="228" spans="1:38" s="37" customFormat="1" ht="51" customHeight="1" x14ac:dyDescent="0.25">
      <c r="A228" s="343"/>
      <c r="B228" s="72">
        <v>0</v>
      </c>
      <c r="C228" s="52">
        <v>0</v>
      </c>
      <c r="D228" s="52">
        <v>9</v>
      </c>
      <c r="E228" s="52">
        <v>0</v>
      </c>
      <c r="F228" s="52">
        <v>7</v>
      </c>
      <c r="G228" s="52">
        <v>0</v>
      </c>
      <c r="H228" s="52">
        <v>1</v>
      </c>
      <c r="I228" s="52">
        <v>1</v>
      </c>
      <c r="J228" s="52">
        <v>2</v>
      </c>
      <c r="K228" s="52">
        <v>3</v>
      </c>
      <c r="L228" s="52"/>
      <c r="M228" s="52"/>
      <c r="N228" s="52">
        <v>2</v>
      </c>
      <c r="O228" s="52">
        <v>0</v>
      </c>
      <c r="P228" s="72">
        <v>2</v>
      </c>
      <c r="Q228" s="72">
        <v>0</v>
      </c>
      <c r="R228" s="72"/>
      <c r="S228" s="85">
        <v>1</v>
      </c>
      <c r="T228" s="85">
        <v>2</v>
      </c>
      <c r="U228" s="85">
        <v>3</v>
      </c>
      <c r="V228" s="85">
        <v>0</v>
      </c>
      <c r="W228" s="85">
        <v>1</v>
      </c>
      <c r="X228" s="85">
        <v>0</v>
      </c>
      <c r="Y228" s="85">
        <v>0</v>
      </c>
      <c r="Z228" s="50">
        <v>2</v>
      </c>
      <c r="AA228" s="72">
        <v>0</v>
      </c>
      <c r="AB228" s="72">
        <v>0</v>
      </c>
      <c r="AC228" s="75" t="s">
        <v>84</v>
      </c>
      <c r="AD228" s="68" t="s">
        <v>336</v>
      </c>
      <c r="AE228" s="143">
        <v>352000</v>
      </c>
      <c r="AF228" s="73"/>
      <c r="AG228" s="73"/>
      <c r="AH228" s="103"/>
      <c r="AI228" s="103"/>
      <c r="AJ228" s="103"/>
      <c r="AK228" s="105">
        <v>352000</v>
      </c>
      <c r="AL228" s="80">
        <v>2014</v>
      </c>
    </row>
    <row r="229" spans="1:38" s="37" customFormat="1" ht="57.75" customHeight="1" x14ac:dyDescent="0.25">
      <c r="A229" s="343"/>
      <c r="B229" s="7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72"/>
      <c r="Q229" s="72"/>
      <c r="R229" s="72"/>
      <c r="S229" s="85">
        <v>1</v>
      </c>
      <c r="T229" s="85">
        <v>2</v>
      </c>
      <c r="U229" s="85">
        <v>3</v>
      </c>
      <c r="V229" s="85">
        <v>0</v>
      </c>
      <c r="W229" s="85">
        <v>1</v>
      </c>
      <c r="X229" s="85">
        <v>0</v>
      </c>
      <c r="Y229" s="85">
        <v>0</v>
      </c>
      <c r="Z229" s="50">
        <v>2</v>
      </c>
      <c r="AA229" s="72">
        <v>0</v>
      </c>
      <c r="AB229" s="72">
        <v>1</v>
      </c>
      <c r="AC229" s="75" t="s">
        <v>209</v>
      </c>
      <c r="AD229" s="68" t="s">
        <v>338</v>
      </c>
      <c r="AE229" s="112" t="s">
        <v>40</v>
      </c>
      <c r="AF229" s="73"/>
      <c r="AG229" s="73"/>
      <c r="AH229" s="103"/>
      <c r="AI229" s="103"/>
      <c r="AJ229" s="103"/>
      <c r="AK229" s="122"/>
      <c r="AL229" s="65">
        <v>2014</v>
      </c>
    </row>
    <row r="230" spans="1:38" s="37" customFormat="1" ht="51.75" customHeight="1" x14ac:dyDescent="0.25">
      <c r="A230" s="343"/>
      <c r="B230" s="72">
        <v>0</v>
      </c>
      <c r="C230" s="52">
        <v>0</v>
      </c>
      <c r="D230" s="52">
        <v>9</v>
      </c>
      <c r="E230" s="52">
        <v>0</v>
      </c>
      <c r="F230" s="52">
        <v>7</v>
      </c>
      <c r="G230" s="52">
        <v>0</v>
      </c>
      <c r="H230" s="52">
        <v>2</v>
      </c>
      <c r="I230" s="52">
        <v>1</v>
      </c>
      <c r="J230" s="52">
        <v>2</v>
      </c>
      <c r="K230" s="52">
        <v>3</v>
      </c>
      <c r="L230" s="52">
        <v>2</v>
      </c>
      <c r="M230" s="52">
        <v>0</v>
      </c>
      <c r="N230" s="52">
        <v>2</v>
      </c>
      <c r="O230" s="52">
        <v>0</v>
      </c>
      <c r="P230" s="52">
        <v>2</v>
      </c>
      <c r="Q230" s="52">
        <v>1</v>
      </c>
      <c r="R230" s="52"/>
      <c r="S230" s="85">
        <v>1</v>
      </c>
      <c r="T230" s="85">
        <v>2</v>
      </c>
      <c r="U230" s="85">
        <v>3</v>
      </c>
      <c r="V230" s="85">
        <v>0</v>
      </c>
      <c r="W230" s="85">
        <v>1</v>
      </c>
      <c r="X230" s="85">
        <v>0</v>
      </c>
      <c r="Y230" s="85">
        <v>0</v>
      </c>
      <c r="Z230" s="50">
        <v>3</v>
      </c>
      <c r="AA230" s="52">
        <v>0</v>
      </c>
      <c r="AB230" s="52">
        <v>0</v>
      </c>
      <c r="AC230" s="75" t="s">
        <v>85</v>
      </c>
      <c r="AD230" s="68" t="s">
        <v>336</v>
      </c>
      <c r="AE230" s="143">
        <v>128000</v>
      </c>
      <c r="AF230" s="73"/>
      <c r="AG230" s="73"/>
      <c r="AH230" s="103"/>
      <c r="AI230" s="103"/>
      <c r="AJ230" s="103"/>
      <c r="AK230" s="105">
        <v>128000</v>
      </c>
      <c r="AL230" s="80">
        <v>2014</v>
      </c>
    </row>
    <row r="231" spans="1:38" s="37" customFormat="1" ht="60" x14ac:dyDescent="0.25">
      <c r="A231" s="344"/>
      <c r="B231" s="7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72"/>
      <c r="Q231" s="72"/>
      <c r="R231" s="72"/>
      <c r="S231" s="85">
        <v>1</v>
      </c>
      <c r="T231" s="85">
        <v>2</v>
      </c>
      <c r="U231" s="85">
        <v>3</v>
      </c>
      <c r="V231" s="85">
        <v>0</v>
      </c>
      <c r="W231" s="85">
        <v>1</v>
      </c>
      <c r="X231" s="85">
        <v>0</v>
      </c>
      <c r="Y231" s="85">
        <v>0</v>
      </c>
      <c r="Z231" s="50">
        <v>3</v>
      </c>
      <c r="AA231" s="72">
        <v>0</v>
      </c>
      <c r="AB231" s="72">
        <v>1</v>
      </c>
      <c r="AC231" s="75" t="s">
        <v>166</v>
      </c>
      <c r="AD231" s="68" t="s">
        <v>338</v>
      </c>
      <c r="AE231" s="112" t="s">
        <v>40</v>
      </c>
      <c r="AF231" s="73"/>
      <c r="AG231" s="73"/>
      <c r="AH231" s="103"/>
      <c r="AI231" s="103"/>
      <c r="AJ231" s="103"/>
      <c r="AK231" s="122"/>
      <c r="AL231" s="65">
        <v>2014</v>
      </c>
    </row>
    <row r="232" spans="1:38" s="251" customFormat="1" ht="45.75" customHeight="1" x14ac:dyDescent="0.25">
      <c r="A232" s="344"/>
      <c r="B232" s="252">
        <v>0</v>
      </c>
      <c r="C232" s="253">
        <v>0</v>
      </c>
      <c r="D232" s="253">
        <v>9</v>
      </c>
      <c r="E232" s="253">
        <v>0</v>
      </c>
      <c r="F232" s="253">
        <v>7</v>
      </c>
      <c r="G232" s="253">
        <v>0</v>
      </c>
      <c r="H232" s="253">
        <v>1</v>
      </c>
      <c r="I232" s="253">
        <v>1</v>
      </c>
      <c r="J232" s="253">
        <v>2</v>
      </c>
      <c r="K232" s="253">
        <v>3</v>
      </c>
      <c r="L232" s="253">
        <v>0</v>
      </c>
      <c r="M232" s="253">
        <v>1</v>
      </c>
      <c r="N232" s="253">
        <v>2</v>
      </c>
      <c r="O232" s="253">
        <v>0</v>
      </c>
      <c r="P232" s="252">
        <v>0</v>
      </c>
      <c r="Q232" s="252">
        <v>2</v>
      </c>
      <c r="R232" s="252" t="s">
        <v>220</v>
      </c>
      <c r="S232" s="253">
        <v>1</v>
      </c>
      <c r="T232" s="253">
        <v>2</v>
      </c>
      <c r="U232" s="253">
        <v>3</v>
      </c>
      <c r="V232" s="253">
        <v>0</v>
      </c>
      <c r="W232" s="253">
        <v>1</v>
      </c>
      <c r="X232" s="253">
        <v>0</v>
      </c>
      <c r="Y232" s="253">
        <v>0</v>
      </c>
      <c r="Z232" s="253">
        <v>4</v>
      </c>
      <c r="AA232" s="252">
        <v>0</v>
      </c>
      <c r="AB232" s="252">
        <v>0</v>
      </c>
      <c r="AC232" s="254" t="s">
        <v>495</v>
      </c>
      <c r="AD232" s="244" t="s">
        <v>339</v>
      </c>
      <c r="AE232" s="255" t="s">
        <v>40</v>
      </c>
      <c r="AF232" s="256" t="s">
        <v>40</v>
      </c>
      <c r="AG232" s="256" t="s">
        <v>40</v>
      </c>
      <c r="AH232" s="257">
        <v>100664.1</v>
      </c>
      <c r="AI232" s="257"/>
      <c r="AJ232" s="257"/>
      <c r="AK232" s="249">
        <v>100664.1</v>
      </c>
      <c r="AL232" s="258">
        <v>2017</v>
      </c>
    </row>
    <row r="233" spans="1:38" s="251" customFormat="1" ht="32.25" customHeight="1" x14ac:dyDescent="0.25">
      <c r="A233" s="344"/>
      <c r="B233" s="252"/>
      <c r="C233" s="253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2"/>
      <c r="Q233" s="252"/>
      <c r="R233" s="252"/>
      <c r="S233" s="253">
        <v>1</v>
      </c>
      <c r="T233" s="253">
        <v>2</v>
      </c>
      <c r="U233" s="253">
        <v>3</v>
      </c>
      <c r="V233" s="253">
        <v>0</v>
      </c>
      <c r="W233" s="253">
        <v>1</v>
      </c>
      <c r="X233" s="253">
        <v>0</v>
      </c>
      <c r="Y233" s="253">
        <v>0</v>
      </c>
      <c r="Z233" s="253">
        <v>4</v>
      </c>
      <c r="AA233" s="252">
        <v>0</v>
      </c>
      <c r="AB233" s="252">
        <v>1</v>
      </c>
      <c r="AC233" s="254" t="s">
        <v>488</v>
      </c>
      <c r="AD233" s="244" t="s">
        <v>134</v>
      </c>
      <c r="AE233" s="255" t="s">
        <v>40</v>
      </c>
      <c r="AF233" s="256" t="s">
        <v>40</v>
      </c>
      <c r="AG233" s="256" t="s">
        <v>40</v>
      </c>
      <c r="AH233" s="257">
        <v>3</v>
      </c>
      <c r="AI233" s="257"/>
      <c r="AJ233" s="257"/>
      <c r="AK233" s="249">
        <v>3</v>
      </c>
      <c r="AL233" s="258">
        <v>2017</v>
      </c>
    </row>
    <row r="234" spans="1:38" s="37" customFormat="1" ht="56.25" customHeight="1" x14ac:dyDescent="0.25">
      <c r="A234" s="344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2"/>
      <c r="Q234" s="52"/>
      <c r="R234" s="52"/>
      <c r="S234" s="85">
        <v>1</v>
      </c>
      <c r="T234" s="85">
        <v>2</v>
      </c>
      <c r="U234" s="85">
        <v>3</v>
      </c>
      <c r="V234" s="85">
        <v>0</v>
      </c>
      <c r="W234" s="85">
        <v>2</v>
      </c>
      <c r="X234" s="85">
        <v>0</v>
      </c>
      <c r="Y234" s="85">
        <v>0</v>
      </c>
      <c r="Z234" s="50">
        <v>0</v>
      </c>
      <c r="AA234" s="52">
        <v>0</v>
      </c>
      <c r="AB234" s="52">
        <v>0</v>
      </c>
      <c r="AC234" s="71" t="s">
        <v>367</v>
      </c>
      <c r="AD234" s="68"/>
      <c r="AE234" s="68"/>
      <c r="AF234" s="40"/>
      <c r="AG234" s="40"/>
      <c r="AH234" s="69"/>
      <c r="AI234" s="69"/>
      <c r="AJ234" s="69"/>
      <c r="AK234" s="121"/>
      <c r="AL234" s="80"/>
    </row>
    <row r="235" spans="1:38" s="233" customFormat="1" ht="36.75" customHeight="1" x14ac:dyDescent="0.25">
      <c r="A235" s="344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2"/>
      <c r="Q235" s="52"/>
      <c r="R235" s="52"/>
      <c r="S235" s="85">
        <v>1</v>
      </c>
      <c r="T235" s="85">
        <v>2</v>
      </c>
      <c r="U235" s="85">
        <v>3</v>
      </c>
      <c r="V235" s="85">
        <v>0</v>
      </c>
      <c r="W235" s="85">
        <v>2</v>
      </c>
      <c r="X235" s="85">
        <v>0</v>
      </c>
      <c r="Y235" s="85">
        <v>0</v>
      </c>
      <c r="Z235" s="50">
        <v>0</v>
      </c>
      <c r="AA235" s="52">
        <v>0</v>
      </c>
      <c r="AB235" s="52">
        <v>1</v>
      </c>
      <c r="AC235" s="148" t="s">
        <v>168</v>
      </c>
      <c r="AD235" s="68" t="s">
        <v>338</v>
      </c>
      <c r="AE235" s="149">
        <v>26</v>
      </c>
      <c r="AF235" s="137">
        <v>26</v>
      </c>
      <c r="AG235" s="137">
        <v>26</v>
      </c>
      <c r="AH235" s="137">
        <v>26</v>
      </c>
      <c r="AI235" s="137">
        <v>26</v>
      </c>
      <c r="AJ235" s="137">
        <v>26</v>
      </c>
      <c r="AK235" s="150">
        <v>26</v>
      </c>
      <c r="AL235" s="137">
        <v>2019</v>
      </c>
    </row>
    <row r="236" spans="1:38" s="233" customFormat="1" ht="33.75" customHeight="1" x14ac:dyDescent="0.25">
      <c r="A236" s="344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2"/>
      <c r="Q236" s="52"/>
      <c r="R236" s="52"/>
      <c r="S236" s="85">
        <v>1</v>
      </c>
      <c r="T236" s="85">
        <v>2</v>
      </c>
      <c r="U236" s="85">
        <v>3</v>
      </c>
      <c r="V236" s="85">
        <v>0</v>
      </c>
      <c r="W236" s="85">
        <v>2</v>
      </c>
      <c r="X236" s="85">
        <v>0</v>
      </c>
      <c r="Y236" s="85">
        <v>0</v>
      </c>
      <c r="Z236" s="50">
        <v>0</v>
      </c>
      <c r="AA236" s="52">
        <v>0</v>
      </c>
      <c r="AB236" s="52">
        <v>2</v>
      </c>
      <c r="AC236" s="148" t="s">
        <v>167</v>
      </c>
      <c r="AD236" s="68" t="s">
        <v>337</v>
      </c>
      <c r="AE236" s="149">
        <v>30</v>
      </c>
      <c r="AF236" s="137">
        <v>50</v>
      </c>
      <c r="AG236" s="137">
        <v>70</v>
      </c>
      <c r="AH236" s="137">
        <v>80</v>
      </c>
      <c r="AI236" s="137">
        <v>80</v>
      </c>
      <c r="AJ236" s="137">
        <v>80</v>
      </c>
      <c r="AK236" s="150">
        <v>65</v>
      </c>
      <c r="AL236" s="137">
        <v>2019</v>
      </c>
    </row>
    <row r="237" spans="1:38" s="37" customFormat="1" ht="51.75" customHeight="1" x14ac:dyDescent="0.25">
      <c r="A237" s="344"/>
      <c r="B237" s="52">
        <v>0</v>
      </c>
      <c r="C237" s="52">
        <v>0</v>
      </c>
      <c r="D237" s="52">
        <v>9</v>
      </c>
      <c r="E237" s="52">
        <v>0</v>
      </c>
      <c r="F237" s="52">
        <v>7</v>
      </c>
      <c r="G237" s="52">
        <v>0</v>
      </c>
      <c r="H237" s="52">
        <v>2</v>
      </c>
      <c r="I237" s="52">
        <v>1</v>
      </c>
      <c r="J237" s="52">
        <v>2</v>
      </c>
      <c r="K237" s="52">
        <v>3</v>
      </c>
      <c r="L237" s="52"/>
      <c r="M237" s="52"/>
      <c r="N237" s="52">
        <v>2</v>
      </c>
      <c r="O237" s="52">
        <v>0</v>
      </c>
      <c r="P237" s="52">
        <v>2</v>
      </c>
      <c r="Q237" s="52">
        <v>4</v>
      </c>
      <c r="R237" s="52"/>
      <c r="S237" s="85">
        <v>1</v>
      </c>
      <c r="T237" s="85">
        <v>2</v>
      </c>
      <c r="U237" s="85">
        <v>3</v>
      </c>
      <c r="V237" s="85">
        <v>0</v>
      </c>
      <c r="W237" s="85">
        <v>2</v>
      </c>
      <c r="X237" s="85">
        <v>0</v>
      </c>
      <c r="Y237" s="85">
        <v>0</v>
      </c>
      <c r="Z237" s="50">
        <v>1</v>
      </c>
      <c r="AA237" s="52">
        <v>0</v>
      </c>
      <c r="AB237" s="52">
        <v>0</v>
      </c>
      <c r="AC237" s="48" t="s">
        <v>169</v>
      </c>
      <c r="AD237" s="68" t="s">
        <v>336</v>
      </c>
      <c r="AE237" s="105">
        <v>161680</v>
      </c>
      <c r="AF237" s="97">
        <v>194033</v>
      </c>
      <c r="AG237" s="40"/>
      <c r="AH237" s="69"/>
      <c r="AI237" s="69"/>
      <c r="AJ237" s="69"/>
      <c r="AK237" s="105">
        <f>AE237+AF237+AG237+AH237</f>
        <v>355713</v>
      </c>
      <c r="AL237" s="80">
        <v>2015</v>
      </c>
    </row>
    <row r="238" spans="1:38" s="37" customFormat="1" ht="51.75" customHeight="1" x14ac:dyDescent="0.25">
      <c r="A238" s="344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85">
        <v>1</v>
      </c>
      <c r="T238" s="85">
        <v>2</v>
      </c>
      <c r="U238" s="85">
        <v>3</v>
      </c>
      <c r="V238" s="85">
        <v>0</v>
      </c>
      <c r="W238" s="85">
        <v>2</v>
      </c>
      <c r="X238" s="85">
        <v>0</v>
      </c>
      <c r="Y238" s="85">
        <v>0</v>
      </c>
      <c r="Z238" s="50">
        <v>1</v>
      </c>
      <c r="AA238" s="52">
        <v>0</v>
      </c>
      <c r="AB238" s="52">
        <v>1</v>
      </c>
      <c r="AC238" s="48" t="s">
        <v>170</v>
      </c>
      <c r="AD238" s="68" t="s">
        <v>338</v>
      </c>
      <c r="AE238" s="122" t="s">
        <v>40</v>
      </c>
      <c r="AF238" s="124">
        <v>2</v>
      </c>
      <c r="AG238" s="40">
        <v>2</v>
      </c>
      <c r="AH238" s="69">
        <v>2</v>
      </c>
      <c r="AI238" s="69">
        <v>2</v>
      </c>
      <c r="AJ238" s="69">
        <v>2</v>
      </c>
      <c r="AK238" s="122">
        <v>2</v>
      </c>
      <c r="AL238" s="80">
        <v>2019</v>
      </c>
    </row>
    <row r="239" spans="1:38" s="37" customFormat="1" ht="51.75" customHeight="1" x14ac:dyDescent="0.25">
      <c r="A239" s="344"/>
      <c r="B239" s="52">
        <v>0</v>
      </c>
      <c r="C239" s="52">
        <v>0</v>
      </c>
      <c r="D239" s="52">
        <v>9</v>
      </c>
      <c r="E239" s="52">
        <v>0</v>
      </c>
      <c r="F239" s="52">
        <v>7</v>
      </c>
      <c r="G239" s="52">
        <v>0</v>
      </c>
      <c r="H239" s="52">
        <v>2</v>
      </c>
      <c r="I239" s="52">
        <v>1</v>
      </c>
      <c r="J239" s="52">
        <v>2</v>
      </c>
      <c r="K239" s="52">
        <v>3</v>
      </c>
      <c r="L239" s="52"/>
      <c r="M239" s="52"/>
      <c r="N239" s="52">
        <v>2</v>
      </c>
      <c r="O239" s="52">
        <v>0</v>
      </c>
      <c r="P239" s="52">
        <v>2</v>
      </c>
      <c r="Q239" s="52">
        <v>2</v>
      </c>
      <c r="R239" s="52"/>
      <c r="S239" s="85">
        <v>1</v>
      </c>
      <c r="T239" s="85">
        <v>2</v>
      </c>
      <c r="U239" s="85">
        <v>3</v>
      </c>
      <c r="V239" s="85">
        <v>0</v>
      </c>
      <c r="W239" s="85">
        <v>2</v>
      </c>
      <c r="X239" s="85">
        <v>0</v>
      </c>
      <c r="Y239" s="85">
        <v>0</v>
      </c>
      <c r="Z239" s="50">
        <v>2</v>
      </c>
      <c r="AA239" s="52">
        <v>0</v>
      </c>
      <c r="AB239" s="52">
        <v>0</v>
      </c>
      <c r="AC239" s="348" t="s">
        <v>171</v>
      </c>
      <c r="AD239" s="68" t="s">
        <v>336</v>
      </c>
      <c r="AE239" s="105">
        <v>557870.18999999994</v>
      </c>
      <c r="AF239" s="97">
        <v>140657.48000000001</v>
      </c>
      <c r="AG239" s="40"/>
      <c r="AH239" s="69"/>
      <c r="AI239" s="69"/>
      <c r="AJ239" s="69"/>
      <c r="AK239" s="105">
        <f>AE239+AF239+AG239+AH239</f>
        <v>698527.66999999993</v>
      </c>
      <c r="AL239" s="80">
        <v>2015</v>
      </c>
    </row>
    <row r="240" spans="1:38" s="37" customFormat="1" ht="48" customHeight="1" x14ac:dyDescent="0.25">
      <c r="A240" s="343"/>
      <c r="B240" s="52">
        <v>0</v>
      </c>
      <c r="C240" s="52">
        <v>0</v>
      </c>
      <c r="D240" s="52">
        <v>9</v>
      </c>
      <c r="E240" s="52">
        <v>0</v>
      </c>
      <c r="F240" s="52">
        <v>7</v>
      </c>
      <c r="G240" s="52">
        <v>0</v>
      </c>
      <c r="H240" s="52">
        <v>2</v>
      </c>
      <c r="I240" s="52">
        <v>1</v>
      </c>
      <c r="J240" s="52">
        <v>2</v>
      </c>
      <c r="K240" s="52">
        <v>3</v>
      </c>
      <c r="L240" s="52">
        <v>0</v>
      </c>
      <c r="M240" s="52">
        <v>2</v>
      </c>
      <c r="N240" s="52">
        <v>2</v>
      </c>
      <c r="O240" s="52">
        <v>0</v>
      </c>
      <c r="P240" s="52">
        <v>0</v>
      </c>
      <c r="Q240" s="52">
        <v>6</v>
      </c>
      <c r="R240" s="52" t="s">
        <v>220</v>
      </c>
      <c r="S240" s="85">
        <v>1</v>
      </c>
      <c r="T240" s="85">
        <v>2</v>
      </c>
      <c r="U240" s="85">
        <v>3</v>
      </c>
      <c r="V240" s="85">
        <v>0</v>
      </c>
      <c r="W240" s="85">
        <v>2</v>
      </c>
      <c r="X240" s="85">
        <v>0</v>
      </c>
      <c r="Y240" s="85">
        <v>0</v>
      </c>
      <c r="Z240" s="50">
        <v>2</v>
      </c>
      <c r="AA240" s="52">
        <v>0</v>
      </c>
      <c r="AB240" s="52">
        <v>0</v>
      </c>
      <c r="AC240" s="349"/>
      <c r="AD240" s="68" t="s">
        <v>336</v>
      </c>
      <c r="AE240" s="105"/>
      <c r="AF240" s="97"/>
      <c r="AG240" s="157">
        <v>11091</v>
      </c>
      <c r="AH240" s="166"/>
      <c r="AI240" s="166"/>
      <c r="AJ240" s="166"/>
      <c r="AK240" s="159">
        <f>AG240+AH240+AI240</f>
        <v>11091</v>
      </c>
      <c r="AL240" s="80">
        <v>2016</v>
      </c>
    </row>
    <row r="241" spans="1:38" s="37" customFormat="1" ht="45" x14ac:dyDescent="0.25">
      <c r="A241" s="343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85">
        <v>1</v>
      </c>
      <c r="T241" s="85">
        <v>2</v>
      </c>
      <c r="U241" s="85">
        <v>3</v>
      </c>
      <c r="V241" s="85">
        <v>0</v>
      </c>
      <c r="W241" s="85">
        <v>2</v>
      </c>
      <c r="X241" s="85">
        <v>0</v>
      </c>
      <c r="Y241" s="85">
        <v>0</v>
      </c>
      <c r="Z241" s="50">
        <v>2</v>
      </c>
      <c r="AA241" s="52">
        <v>0</v>
      </c>
      <c r="AB241" s="52">
        <v>1</v>
      </c>
      <c r="AC241" s="48" t="s">
        <v>172</v>
      </c>
      <c r="AD241" s="68" t="s">
        <v>338</v>
      </c>
      <c r="AE241" s="122" t="s">
        <v>40</v>
      </c>
      <c r="AF241" s="124">
        <v>2</v>
      </c>
      <c r="AG241" s="40">
        <v>11</v>
      </c>
      <c r="AH241" s="69">
        <v>11</v>
      </c>
      <c r="AI241" s="69">
        <v>11</v>
      </c>
      <c r="AJ241" s="69">
        <v>11</v>
      </c>
      <c r="AK241" s="122">
        <v>11</v>
      </c>
      <c r="AL241" s="104">
        <v>2019</v>
      </c>
    </row>
    <row r="242" spans="1:38" s="37" customFormat="1" ht="45" customHeight="1" x14ac:dyDescent="0.25">
      <c r="A242" s="343"/>
      <c r="B242" s="52">
        <v>0</v>
      </c>
      <c r="C242" s="52">
        <v>0</v>
      </c>
      <c r="D242" s="52">
        <v>9</v>
      </c>
      <c r="E242" s="52">
        <v>0</v>
      </c>
      <c r="F242" s="52">
        <v>7</v>
      </c>
      <c r="G242" s="52">
        <v>0</v>
      </c>
      <c r="H242" s="52">
        <v>1</v>
      </c>
      <c r="I242" s="52">
        <v>1</v>
      </c>
      <c r="J242" s="52">
        <v>2</v>
      </c>
      <c r="K242" s="52">
        <v>3</v>
      </c>
      <c r="L242" s="52"/>
      <c r="M242" s="52"/>
      <c r="N242" s="52">
        <v>2</v>
      </c>
      <c r="O242" s="52">
        <v>0</v>
      </c>
      <c r="P242" s="52">
        <v>2</v>
      </c>
      <c r="Q242" s="52">
        <v>3</v>
      </c>
      <c r="R242" s="52"/>
      <c r="S242" s="85">
        <v>1</v>
      </c>
      <c r="T242" s="85">
        <v>2</v>
      </c>
      <c r="U242" s="85">
        <v>3</v>
      </c>
      <c r="V242" s="85">
        <v>0</v>
      </c>
      <c r="W242" s="85">
        <v>2</v>
      </c>
      <c r="X242" s="85">
        <v>0</v>
      </c>
      <c r="Y242" s="85">
        <v>0</v>
      </c>
      <c r="Z242" s="50">
        <v>3</v>
      </c>
      <c r="AA242" s="52">
        <v>0</v>
      </c>
      <c r="AB242" s="52">
        <v>0</v>
      </c>
      <c r="AC242" s="48" t="s">
        <v>173</v>
      </c>
      <c r="AD242" s="68" t="s">
        <v>336</v>
      </c>
      <c r="AE242" s="105">
        <v>1052876.83</v>
      </c>
      <c r="AF242" s="124">
        <v>11360</v>
      </c>
      <c r="AG242" s="40"/>
      <c r="AH242" s="69"/>
      <c r="AI242" s="69"/>
      <c r="AJ242" s="69"/>
      <c r="AK242" s="105">
        <f>AE242+AF242+AG242+AH242</f>
        <v>1064236.83</v>
      </c>
      <c r="AL242" s="80">
        <v>2015</v>
      </c>
    </row>
    <row r="243" spans="1:38" s="37" customFormat="1" ht="45" x14ac:dyDescent="0.25">
      <c r="A243" s="34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85">
        <v>1</v>
      </c>
      <c r="T243" s="85">
        <v>2</v>
      </c>
      <c r="U243" s="85">
        <v>3</v>
      </c>
      <c r="V243" s="85">
        <v>0</v>
      </c>
      <c r="W243" s="85">
        <v>2</v>
      </c>
      <c r="X243" s="85">
        <v>0</v>
      </c>
      <c r="Y243" s="85">
        <v>0</v>
      </c>
      <c r="Z243" s="50">
        <v>3</v>
      </c>
      <c r="AA243" s="52">
        <v>0</v>
      </c>
      <c r="AB243" s="52">
        <v>1</v>
      </c>
      <c r="AC243" s="48" t="s">
        <v>174</v>
      </c>
      <c r="AD243" s="68" t="s">
        <v>338</v>
      </c>
      <c r="AE243" s="122" t="s">
        <v>40</v>
      </c>
      <c r="AF243" s="99">
        <v>12</v>
      </c>
      <c r="AG243" s="40">
        <v>12</v>
      </c>
      <c r="AH243" s="69">
        <v>12</v>
      </c>
      <c r="AI243" s="69">
        <v>12</v>
      </c>
      <c r="AJ243" s="69">
        <v>12</v>
      </c>
      <c r="AK243" s="122">
        <v>12</v>
      </c>
      <c r="AL243" s="104">
        <v>2019</v>
      </c>
    </row>
    <row r="244" spans="1:38" s="37" customFormat="1" ht="46.5" customHeight="1" x14ac:dyDescent="0.25">
      <c r="A244" s="343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85">
        <v>1</v>
      </c>
      <c r="T244" s="85">
        <v>2</v>
      </c>
      <c r="U244" s="85">
        <v>3</v>
      </c>
      <c r="V244" s="85">
        <v>0</v>
      </c>
      <c r="W244" s="85">
        <v>3</v>
      </c>
      <c r="X244" s="85">
        <v>0</v>
      </c>
      <c r="Y244" s="85">
        <v>0</v>
      </c>
      <c r="Z244" s="50">
        <v>0</v>
      </c>
      <c r="AA244" s="52">
        <v>0</v>
      </c>
      <c r="AB244" s="52">
        <v>0</v>
      </c>
      <c r="AC244" s="48" t="s">
        <v>370</v>
      </c>
      <c r="AD244" s="44"/>
      <c r="AE244" s="68"/>
      <c r="AF244" s="80"/>
      <c r="AG244" s="80"/>
      <c r="AH244" s="80"/>
      <c r="AI244" s="80"/>
      <c r="AJ244" s="80"/>
      <c r="AK244" s="122"/>
      <c r="AL244" s="80"/>
    </row>
    <row r="245" spans="1:38" s="37" customFormat="1" ht="45" x14ac:dyDescent="0.25">
      <c r="A245" s="343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85">
        <v>1</v>
      </c>
      <c r="T245" s="85">
        <v>2</v>
      </c>
      <c r="U245" s="85">
        <v>3</v>
      </c>
      <c r="V245" s="85">
        <v>0</v>
      </c>
      <c r="W245" s="85">
        <v>3</v>
      </c>
      <c r="X245" s="85">
        <v>0</v>
      </c>
      <c r="Y245" s="85">
        <v>0</v>
      </c>
      <c r="Z245" s="50">
        <v>0</v>
      </c>
      <c r="AA245" s="52">
        <v>0</v>
      </c>
      <c r="AB245" s="52">
        <v>1</v>
      </c>
      <c r="AC245" s="48" t="s">
        <v>37</v>
      </c>
      <c r="AD245" s="68" t="s">
        <v>337</v>
      </c>
      <c r="AE245" s="104">
        <v>66.599999999999994</v>
      </c>
      <c r="AF245" s="80">
        <v>75</v>
      </c>
      <c r="AG245" s="80">
        <v>85</v>
      </c>
      <c r="AH245" s="80">
        <v>85</v>
      </c>
      <c r="AI245" s="80">
        <v>85</v>
      </c>
      <c r="AJ245" s="80">
        <v>85</v>
      </c>
      <c r="AK245" s="122">
        <v>80.3</v>
      </c>
      <c r="AL245" s="80">
        <v>2019</v>
      </c>
    </row>
    <row r="246" spans="1:38" s="37" customFormat="1" ht="46.5" customHeight="1" x14ac:dyDescent="0.25">
      <c r="A246" s="343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85">
        <v>1</v>
      </c>
      <c r="T246" s="85">
        <v>2</v>
      </c>
      <c r="U246" s="85">
        <v>3</v>
      </c>
      <c r="V246" s="85">
        <v>0</v>
      </c>
      <c r="W246" s="85">
        <v>3</v>
      </c>
      <c r="X246" s="85">
        <v>0</v>
      </c>
      <c r="Y246" s="85">
        <v>0</v>
      </c>
      <c r="Z246" s="50">
        <v>0</v>
      </c>
      <c r="AA246" s="52">
        <v>0</v>
      </c>
      <c r="AB246" s="52">
        <v>2</v>
      </c>
      <c r="AC246" s="48" t="s">
        <v>372</v>
      </c>
      <c r="AD246" s="68" t="s">
        <v>337</v>
      </c>
      <c r="AE246" s="104">
        <v>66.599999999999994</v>
      </c>
      <c r="AF246" s="99">
        <v>75</v>
      </c>
      <c r="AG246" s="80">
        <v>85</v>
      </c>
      <c r="AH246" s="80">
        <v>85</v>
      </c>
      <c r="AI246" s="80">
        <v>85</v>
      </c>
      <c r="AJ246" s="80">
        <v>85</v>
      </c>
      <c r="AK246" s="122">
        <v>80.3</v>
      </c>
      <c r="AL246" s="80">
        <v>2019</v>
      </c>
    </row>
    <row r="247" spans="1:38" s="37" customFormat="1" x14ac:dyDescent="0.25">
      <c r="A247" s="343"/>
      <c r="B247" s="52">
        <v>0</v>
      </c>
      <c r="C247" s="52">
        <v>0</v>
      </c>
      <c r="D247" s="52">
        <v>9</v>
      </c>
      <c r="E247" s="52">
        <v>0</v>
      </c>
      <c r="F247" s="52">
        <v>7</v>
      </c>
      <c r="G247" s="52">
        <v>0</v>
      </c>
      <c r="H247" s="52">
        <v>2</v>
      </c>
      <c r="I247" s="52">
        <v>1</v>
      </c>
      <c r="J247" s="52">
        <v>2</v>
      </c>
      <c r="K247" s="52">
        <v>3</v>
      </c>
      <c r="L247" s="52">
        <v>0</v>
      </c>
      <c r="M247" s="52">
        <v>3</v>
      </c>
      <c r="N247" s="52">
        <v>2</v>
      </c>
      <c r="O247" s="52">
        <v>0</v>
      </c>
      <c r="P247" s="52">
        <v>0</v>
      </c>
      <c r="Q247" s="52">
        <v>7</v>
      </c>
      <c r="R247" s="52" t="s">
        <v>220</v>
      </c>
      <c r="S247" s="85">
        <v>1</v>
      </c>
      <c r="T247" s="85">
        <v>2</v>
      </c>
      <c r="U247" s="85">
        <v>3</v>
      </c>
      <c r="V247" s="85">
        <v>0</v>
      </c>
      <c r="W247" s="85">
        <v>3</v>
      </c>
      <c r="X247" s="85">
        <v>0</v>
      </c>
      <c r="Y247" s="85">
        <v>0</v>
      </c>
      <c r="Z247" s="50">
        <v>1</v>
      </c>
      <c r="AA247" s="52">
        <v>0</v>
      </c>
      <c r="AB247" s="52">
        <v>0</v>
      </c>
      <c r="AC247" s="320" t="s">
        <v>86</v>
      </c>
      <c r="AD247" s="68" t="s">
        <v>339</v>
      </c>
      <c r="AE247" s="104"/>
      <c r="AF247" s="99"/>
      <c r="AG247" s="100">
        <v>204820</v>
      </c>
      <c r="AH247" s="80"/>
      <c r="AI247" s="80"/>
      <c r="AJ247" s="80"/>
      <c r="AK247" s="105">
        <f>AG247+AH247+AI247+AJ247</f>
        <v>204820</v>
      </c>
      <c r="AL247" s="80">
        <v>2016</v>
      </c>
    </row>
    <row r="248" spans="1:38" s="37" customFormat="1" x14ac:dyDescent="0.25">
      <c r="A248" s="343"/>
      <c r="B248" s="52">
        <v>0</v>
      </c>
      <c r="C248" s="52">
        <v>0</v>
      </c>
      <c r="D248" s="52">
        <v>9</v>
      </c>
      <c r="E248" s="52">
        <v>0</v>
      </c>
      <c r="F248" s="52">
        <v>7</v>
      </c>
      <c r="G248" s="52">
        <v>0</v>
      </c>
      <c r="H248" s="52">
        <v>2</v>
      </c>
      <c r="I248" s="52">
        <v>1</v>
      </c>
      <c r="J248" s="52">
        <v>2</v>
      </c>
      <c r="K248" s="52">
        <v>3</v>
      </c>
      <c r="L248" s="52"/>
      <c r="M248" s="52"/>
      <c r="N248" s="52">
        <v>2</v>
      </c>
      <c r="O248" s="52">
        <v>0</v>
      </c>
      <c r="P248" s="52">
        <v>2</v>
      </c>
      <c r="Q248" s="52">
        <v>5</v>
      </c>
      <c r="R248" s="52"/>
      <c r="S248" s="85">
        <v>1</v>
      </c>
      <c r="T248" s="85">
        <v>2</v>
      </c>
      <c r="U248" s="85">
        <v>3</v>
      </c>
      <c r="V248" s="85">
        <v>0</v>
      </c>
      <c r="W248" s="85">
        <v>3</v>
      </c>
      <c r="X248" s="85">
        <v>0</v>
      </c>
      <c r="Y248" s="85">
        <v>0</v>
      </c>
      <c r="Z248" s="50">
        <v>1</v>
      </c>
      <c r="AA248" s="52">
        <v>0</v>
      </c>
      <c r="AB248" s="52">
        <v>0</v>
      </c>
      <c r="AC248" s="321"/>
      <c r="AD248" s="68" t="s">
        <v>339</v>
      </c>
      <c r="AE248" s="105">
        <v>221320</v>
      </c>
      <c r="AF248" s="97">
        <v>221320</v>
      </c>
      <c r="AG248" s="97"/>
      <c r="AH248" s="95"/>
      <c r="AI248" s="95"/>
      <c r="AJ248" s="95"/>
      <c r="AK248" s="105">
        <f>AE248+AF248+AG248+AH248</f>
        <v>442640</v>
      </c>
      <c r="AL248" s="104">
        <v>2015</v>
      </c>
    </row>
    <row r="249" spans="1:38" s="37" customFormat="1" ht="33" customHeight="1" x14ac:dyDescent="0.25">
      <c r="A249" s="343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85">
        <v>1</v>
      </c>
      <c r="T249" s="85">
        <v>2</v>
      </c>
      <c r="U249" s="85">
        <v>3</v>
      </c>
      <c r="V249" s="85">
        <v>0</v>
      </c>
      <c r="W249" s="85">
        <v>3</v>
      </c>
      <c r="X249" s="85">
        <v>0</v>
      </c>
      <c r="Y249" s="85">
        <v>0</v>
      </c>
      <c r="Z249" s="50">
        <v>1</v>
      </c>
      <c r="AA249" s="52">
        <v>0</v>
      </c>
      <c r="AB249" s="52">
        <v>1</v>
      </c>
      <c r="AC249" s="48" t="s">
        <v>87</v>
      </c>
      <c r="AD249" s="68" t="s">
        <v>338</v>
      </c>
      <c r="AE249" s="122" t="s">
        <v>40</v>
      </c>
      <c r="AF249" s="124">
        <v>7</v>
      </c>
      <c r="AG249" s="40">
        <v>7</v>
      </c>
      <c r="AH249" s="69">
        <v>7</v>
      </c>
      <c r="AI249" s="69">
        <v>7</v>
      </c>
      <c r="AJ249" s="69">
        <v>7</v>
      </c>
      <c r="AK249" s="122">
        <v>7</v>
      </c>
      <c r="AL249" s="80">
        <v>2019</v>
      </c>
    </row>
    <row r="250" spans="1:38" s="37" customFormat="1" ht="33" customHeight="1" x14ac:dyDescent="0.25">
      <c r="A250" s="343"/>
      <c r="B250" s="52">
        <v>0</v>
      </c>
      <c r="C250" s="52">
        <v>0</v>
      </c>
      <c r="D250" s="52">
        <v>9</v>
      </c>
      <c r="E250" s="52">
        <v>0</v>
      </c>
      <c r="F250" s="52">
        <v>7</v>
      </c>
      <c r="G250" s="52">
        <v>0</v>
      </c>
      <c r="H250" s="52">
        <v>1</v>
      </c>
      <c r="I250" s="52">
        <v>1</v>
      </c>
      <c r="J250" s="52">
        <v>2</v>
      </c>
      <c r="K250" s="52">
        <v>3</v>
      </c>
      <c r="L250" s="52">
        <v>0</v>
      </c>
      <c r="M250" s="52">
        <v>3</v>
      </c>
      <c r="N250" s="52">
        <v>2</v>
      </c>
      <c r="O250" s="52">
        <v>0</v>
      </c>
      <c r="P250" s="52">
        <v>0</v>
      </c>
      <c r="Q250" s="52">
        <v>8</v>
      </c>
      <c r="R250" s="52" t="s">
        <v>220</v>
      </c>
      <c r="S250" s="85">
        <v>1</v>
      </c>
      <c r="T250" s="85">
        <v>2</v>
      </c>
      <c r="U250" s="85">
        <v>3</v>
      </c>
      <c r="V250" s="85">
        <v>0</v>
      </c>
      <c r="W250" s="85">
        <v>3</v>
      </c>
      <c r="X250" s="85">
        <v>0</v>
      </c>
      <c r="Y250" s="85">
        <v>0</v>
      </c>
      <c r="Z250" s="50">
        <v>2</v>
      </c>
      <c r="AA250" s="52">
        <v>0</v>
      </c>
      <c r="AB250" s="52">
        <v>0</v>
      </c>
      <c r="AC250" s="320" t="s">
        <v>88</v>
      </c>
      <c r="AD250" s="68" t="s">
        <v>339</v>
      </c>
      <c r="AE250" s="122"/>
      <c r="AF250" s="124"/>
      <c r="AG250" s="66">
        <v>188000</v>
      </c>
      <c r="AH250" s="70"/>
      <c r="AI250" s="70"/>
      <c r="AJ250" s="70"/>
      <c r="AK250" s="105">
        <f>AG250+AH250+AI250+AJ250</f>
        <v>188000</v>
      </c>
      <c r="AL250" s="80">
        <v>2016</v>
      </c>
    </row>
    <row r="251" spans="1:38" s="37" customFormat="1" ht="30" customHeight="1" x14ac:dyDescent="0.25">
      <c r="A251" s="343"/>
      <c r="B251" s="52">
        <v>0</v>
      </c>
      <c r="C251" s="52">
        <v>0</v>
      </c>
      <c r="D251" s="52">
        <v>9</v>
      </c>
      <c r="E251" s="52">
        <v>0</v>
      </c>
      <c r="F251" s="52">
        <v>7</v>
      </c>
      <c r="G251" s="52">
        <v>0</v>
      </c>
      <c r="H251" s="52">
        <v>1</v>
      </c>
      <c r="I251" s="52">
        <v>1</v>
      </c>
      <c r="J251" s="52">
        <v>2</v>
      </c>
      <c r="K251" s="52">
        <v>3</v>
      </c>
      <c r="L251" s="52"/>
      <c r="M251" s="52"/>
      <c r="N251" s="52">
        <v>2</v>
      </c>
      <c r="O251" s="52">
        <v>0</v>
      </c>
      <c r="P251" s="52">
        <v>2</v>
      </c>
      <c r="Q251" s="52">
        <v>6</v>
      </c>
      <c r="R251" s="52"/>
      <c r="S251" s="85">
        <v>1</v>
      </c>
      <c r="T251" s="85">
        <v>2</v>
      </c>
      <c r="U251" s="85">
        <v>3</v>
      </c>
      <c r="V251" s="85">
        <v>0</v>
      </c>
      <c r="W251" s="85">
        <v>3</v>
      </c>
      <c r="X251" s="85">
        <v>0</v>
      </c>
      <c r="Y251" s="85">
        <v>0</v>
      </c>
      <c r="Z251" s="50">
        <v>2</v>
      </c>
      <c r="AA251" s="52">
        <v>0</v>
      </c>
      <c r="AB251" s="52">
        <v>0</v>
      </c>
      <c r="AC251" s="321"/>
      <c r="AD251" s="68" t="s">
        <v>339</v>
      </c>
      <c r="AE251" s="105">
        <v>187000</v>
      </c>
      <c r="AF251" s="97">
        <v>187000</v>
      </c>
      <c r="AG251" s="97"/>
      <c r="AH251" s="95"/>
      <c r="AI251" s="95"/>
      <c r="AJ251" s="95"/>
      <c r="AK251" s="105">
        <f>AE251+AF251+AG251+AH251</f>
        <v>374000</v>
      </c>
      <c r="AL251" s="80">
        <v>2015</v>
      </c>
    </row>
    <row r="252" spans="1:38" s="37" customFormat="1" ht="45" x14ac:dyDescent="0.25">
      <c r="A252" s="343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85">
        <v>1</v>
      </c>
      <c r="T252" s="85">
        <v>2</v>
      </c>
      <c r="U252" s="85">
        <v>3</v>
      </c>
      <c r="V252" s="85">
        <v>0</v>
      </c>
      <c r="W252" s="85">
        <v>3</v>
      </c>
      <c r="X252" s="85">
        <v>0</v>
      </c>
      <c r="Y252" s="85">
        <v>0</v>
      </c>
      <c r="Z252" s="50">
        <v>2</v>
      </c>
      <c r="AA252" s="52">
        <v>0</v>
      </c>
      <c r="AB252" s="52">
        <v>1</v>
      </c>
      <c r="AC252" s="48" t="s">
        <v>38</v>
      </c>
      <c r="AD252" s="68" t="s">
        <v>338</v>
      </c>
      <c r="AE252" s="122" t="s">
        <v>40</v>
      </c>
      <c r="AF252" s="124">
        <v>9</v>
      </c>
      <c r="AG252" s="40">
        <v>9</v>
      </c>
      <c r="AH252" s="69">
        <v>10</v>
      </c>
      <c r="AI252" s="69">
        <v>10</v>
      </c>
      <c r="AJ252" s="69">
        <v>10</v>
      </c>
      <c r="AK252" s="122">
        <v>10</v>
      </c>
      <c r="AL252" s="104">
        <v>2019</v>
      </c>
    </row>
    <row r="253" spans="1:38" s="37" customFormat="1" ht="19.5" customHeight="1" x14ac:dyDescent="0.25">
      <c r="A253" s="34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85">
        <v>1</v>
      </c>
      <c r="T253" s="85">
        <v>2</v>
      </c>
      <c r="U253" s="85">
        <v>3</v>
      </c>
      <c r="V253" s="85">
        <v>0</v>
      </c>
      <c r="W253" s="85">
        <v>4</v>
      </c>
      <c r="X253" s="85">
        <v>0</v>
      </c>
      <c r="Y253" s="85">
        <v>0</v>
      </c>
      <c r="Z253" s="50">
        <v>0</v>
      </c>
      <c r="AA253" s="52">
        <v>0</v>
      </c>
      <c r="AB253" s="52">
        <v>0</v>
      </c>
      <c r="AC253" s="48" t="s">
        <v>373</v>
      </c>
      <c r="AD253" s="44"/>
      <c r="AE253" s="44"/>
      <c r="AG253" s="40"/>
      <c r="AH253" s="69"/>
      <c r="AI253" s="69"/>
      <c r="AJ253" s="69"/>
      <c r="AK253" s="122"/>
      <c r="AL253" s="80"/>
    </row>
    <row r="254" spans="1:38" s="37" customFormat="1" ht="34.5" customHeight="1" x14ac:dyDescent="0.25">
      <c r="A254" s="343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85">
        <v>1</v>
      </c>
      <c r="T254" s="85">
        <v>2</v>
      </c>
      <c r="U254" s="85">
        <v>3</v>
      </c>
      <c r="V254" s="85">
        <v>0</v>
      </c>
      <c r="W254" s="85">
        <v>4</v>
      </c>
      <c r="X254" s="85">
        <v>0</v>
      </c>
      <c r="Y254" s="85">
        <v>0</v>
      </c>
      <c r="Z254" s="50">
        <v>0</v>
      </c>
      <c r="AA254" s="52">
        <v>0</v>
      </c>
      <c r="AB254" s="52">
        <v>1</v>
      </c>
      <c r="AC254" s="48" t="s">
        <v>374</v>
      </c>
      <c r="AD254" s="68" t="s">
        <v>337</v>
      </c>
      <c r="AE254" s="104">
        <v>100</v>
      </c>
      <c r="AF254" s="80">
        <v>100</v>
      </c>
      <c r="AG254" s="80">
        <v>100</v>
      </c>
      <c r="AH254" s="80">
        <v>100</v>
      </c>
      <c r="AI254" s="80">
        <v>100</v>
      </c>
      <c r="AJ254" s="80">
        <v>100</v>
      </c>
      <c r="AK254" s="122">
        <v>100</v>
      </c>
      <c r="AL254" s="104">
        <v>2019</v>
      </c>
    </row>
    <row r="255" spans="1:38" s="37" customFormat="1" ht="45" x14ac:dyDescent="0.25">
      <c r="A255" s="343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85">
        <v>1</v>
      </c>
      <c r="T255" s="85">
        <v>2</v>
      </c>
      <c r="U255" s="85">
        <v>3</v>
      </c>
      <c r="V255" s="85">
        <v>0</v>
      </c>
      <c r="W255" s="85">
        <v>4</v>
      </c>
      <c r="X255" s="85">
        <v>0</v>
      </c>
      <c r="Y255" s="85">
        <v>0</v>
      </c>
      <c r="Z255" s="50">
        <v>0</v>
      </c>
      <c r="AA255" s="52">
        <v>0</v>
      </c>
      <c r="AB255" s="52">
        <v>2</v>
      </c>
      <c r="AC255" s="48" t="s">
        <v>375</v>
      </c>
      <c r="AD255" s="68" t="s">
        <v>337</v>
      </c>
      <c r="AE255" s="104">
        <v>100</v>
      </c>
      <c r="AF255" s="80">
        <v>100</v>
      </c>
      <c r="AG255" s="80">
        <v>100</v>
      </c>
      <c r="AH255" s="80">
        <v>100</v>
      </c>
      <c r="AI255" s="80">
        <v>100</v>
      </c>
      <c r="AJ255" s="80">
        <v>100</v>
      </c>
      <c r="AK255" s="122">
        <v>100</v>
      </c>
      <c r="AL255" s="80">
        <v>2019</v>
      </c>
    </row>
    <row r="256" spans="1:38" s="37" customFormat="1" ht="45" x14ac:dyDescent="0.25">
      <c r="A256" s="343"/>
      <c r="B256" s="52">
        <v>0</v>
      </c>
      <c r="C256" s="52">
        <v>0</v>
      </c>
      <c r="D256" s="52">
        <v>9</v>
      </c>
      <c r="E256" s="52">
        <v>0</v>
      </c>
      <c r="F256" s="52">
        <v>7</v>
      </c>
      <c r="G256" s="52">
        <v>0</v>
      </c>
      <c r="H256" s="52">
        <v>1</v>
      </c>
      <c r="I256" s="52">
        <v>1</v>
      </c>
      <c r="J256" s="52">
        <v>2</v>
      </c>
      <c r="K256" s="52">
        <v>3</v>
      </c>
      <c r="L256" s="52"/>
      <c r="M256" s="52"/>
      <c r="N256" s="52">
        <v>2</v>
      </c>
      <c r="O256" s="52">
        <v>0</v>
      </c>
      <c r="P256" s="52">
        <v>2</v>
      </c>
      <c r="Q256" s="52">
        <v>7</v>
      </c>
      <c r="R256" s="52"/>
      <c r="S256" s="85">
        <v>1</v>
      </c>
      <c r="T256" s="85">
        <v>2</v>
      </c>
      <c r="U256" s="85">
        <v>3</v>
      </c>
      <c r="V256" s="85">
        <v>0</v>
      </c>
      <c r="W256" s="85">
        <v>4</v>
      </c>
      <c r="X256" s="85">
        <v>0</v>
      </c>
      <c r="Y256" s="85">
        <v>0</v>
      </c>
      <c r="Z256" s="50">
        <v>1</v>
      </c>
      <c r="AA256" s="52">
        <v>0</v>
      </c>
      <c r="AB256" s="52">
        <v>0</v>
      </c>
      <c r="AC256" s="71" t="s">
        <v>89</v>
      </c>
      <c r="AD256" s="68" t="s">
        <v>339</v>
      </c>
      <c r="AE256" s="105">
        <v>30200</v>
      </c>
      <c r="AF256" s="124"/>
      <c r="AG256" s="80"/>
      <c r="AH256" s="80"/>
      <c r="AI256" s="80"/>
      <c r="AJ256" s="80"/>
      <c r="AK256" s="105">
        <f>AE256+AF256+AG256+AH256</f>
        <v>30200</v>
      </c>
      <c r="AL256" s="80">
        <v>2014</v>
      </c>
    </row>
    <row r="257" spans="1:38" s="37" customFormat="1" ht="45" x14ac:dyDescent="0.25">
      <c r="A257" s="343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85">
        <v>1</v>
      </c>
      <c r="T257" s="85">
        <v>2</v>
      </c>
      <c r="U257" s="85">
        <v>3</v>
      </c>
      <c r="V257" s="85">
        <v>0</v>
      </c>
      <c r="W257" s="85">
        <v>4</v>
      </c>
      <c r="X257" s="85">
        <v>0</v>
      </c>
      <c r="Y257" s="85">
        <v>0</v>
      </c>
      <c r="Z257" s="50">
        <v>1</v>
      </c>
      <c r="AA257" s="52">
        <v>0</v>
      </c>
      <c r="AB257" s="52">
        <v>1</v>
      </c>
      <c r="AC257" s="48" t="s">
        <v>90</v>
      </c>
      <c r="AD257" s="68" t="s">
        <v>338</v>
      </c>
      <c r="AE257" s="122" t="s">
        <v>40</v>
      </c>
      <c r="AF257" s="204">
        <v>12</v>
      </c>
      <c r="AG257" s="80">
        <v>12</v>
      </c>
      <c r="AH257" s="80">
        <v>12</v>
      </c>
      <c r="AI257" s="80">
        <v>12</v>
      </c>
      <c r="AJ257" s="80">
        <v>12</v>
      </c>
      <c r="AK257" s="122">
        <v>12</v>
      </c>
      <c r="AL257" s="80">
        <v>2019</v>
      </c>
    </row>
    <row r="258" spans="1:38" s="37" customFormat="1" ht="45" x14ac:dyDescent="0.25">
      <c r="A258" s="343"/>
      <c r="B258" s="52">
        <v>0</v>
      </c>
      <c r="C258" s="52">
        <v>0</v>
      </c>
      <c r="D258" s="52">
        <v>9</v>
      </c>
      <c r="E258" s="52">
        <v>0</v>
      </c>
      <c r="F258" s="52">
        <v>7</v>
      </c>
      <c r="G258" s="52">
        <v>0</v>
      </c>
      <c r="H258" s="52">
        <v>2</v>
      </c>
      <c r="I258" s="52">
        <v>1</v>
      </c>
      <c r="J258" s="52">
        <v>2</v>
      </c>
      <c r="K258" s="52">
        <v>3</v>
      </c>
      <c r="L258" s="52"/>
      <c r="M258" s="52"/>
      <c r="N258" s="52">
        <v>2</v>
      </c>
      <c r="O258" s="52">
        <v>0</v>
      </c>
      <c r="P258" s="52">
        <v>2</v>
      </c>
      <c r="Q258" s="52">
        <v>8</v>
      </c>
      <c r="R258" s="52"/>
      <c r="S258" s="85">
        <v>1</v>
      </c>
      <c r="T258" s="85">
        <v>2</v>
      </c>
      <c r="U258" s="85">
        <v>3</v>
      </c>
      <c r="V258" s="85">
        <v>0</v>
      </c>
      <c r="W258" s="85">
        <v>4</v>
      </c>
      <c r="X258" s="85">
        <v>0</v>
      </c>
      <c r="Y258" s="85">
        <v>0</v>
      </c>
      <c r="Z258" s="50">
        <v>2</v>
      </c>
      <c r="AA258" s="52">
        <v>0</v>
      </c>
      <c r="AB258" s="52">
        <v>0</v>
      </c>
      <c r="AC258" s="71" t="s">
        <v>91</v>
      </c>
      <c r="AD258" s="68" t="s">
        <v>339</v>
      </c>
      <c r="AE258" s="105">
        <v>95290</v>
      </c>
      <c r="AF258" s="124"/>
      <c r="AG258" s="80"/>
      <c r="AH258" s="80"/>
      <c r="AI258" s="80"/>
      <c r="AJ258" s="80"/>
      <c r="AK258" s="105">
        <f>AE258+AG258+AH258+AF258+AI258+AJ258</f>
        <v>95290</v>
      </c>
      <c r="AL258" s="80">
        <v>2014</v>
      </c>
    </row>
    <row r="259" spans="1:38" s="37" customFormat="1" ht="51.75" customHeight="1" x14ac:dyDescent="0.25">
      <c r="A259" s="343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85">
        <v>1</v>
      </c>
      <c r="T259" s="85">
        <v>2</v>
      </c>
      <c r="U259" s="85">
        <v>3</v>
      </c>
      <c r="V259" s="85">
        <v>0</v>
      </c>
      <c r="W259" s="85">
        <v>4</v>
      </c>
      <c r="X259" s="85">
        <v>0</v>
      </c>
      <c r="Y259" s="85">
        <v>0</v>
      </c>
      <c r="Z259" s="50">
        <v>2</v>
      </c>
      <c r="AA259" s="52">
        <v>0</v>
      </c>
      <c r="AB259" s="52">
        <v>1</v>
      </c>
      <c r="AC259" s="48" t="s">
        <v>39</v>
      </c>
      <c r="AD259" s="68" t="s">
        <v>338</v>
      </c>
      <c r="AE259" s="122" t="s">
        <v>40</v>
      </c>
      <c r="AF259" s="37">
        <v>12</v>
      </c>
      <c r="AG259" s="40">
        <v>12</v>
      </c>
      <c r="AH259" s="69">
        <v>12</v>
      </c>
      <c r="AI259" s="69">
        <v>12</v>
      </c>
      <c r="AJ259" s="69">
        <v>12</v>
      </c>
      <c r="AK259" s="122">
        <v>12</v>
      </c>
      <c r="AL259" s="80">
        <v>2019</v>
      </c>
    </row>
    <row r="260" spans="1:38" s="37" customFormat="1" ht="52.5" customHeight="1" x14ac:dyDescent="0.25">
      <c r="A260" s="343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>
        <v>1</v>
      </c>
      <c r="T260" s="52">
        <v>2</v>
      </c>
      <c r="U260" s="52">
        <v>4</v>
      </c>
      <c r="V260" s="52">
        <v>0</v>
      </c>
      <c r="W260" s="52">
        <v>0</v>
      </c>
      <c r="X260" s="52">
        <v>0</v>
      </c>
      <c r="Y260" s="52">
        <v>0</v>
      </c>
      <c r="Z260" s="50">
        <v>0</v>
      </c>
      <c r="AA260" s="52">
        <v>0</v>
      </c>
      <c r="AB260" s="52">
        <v>0</v>
      </c>
      <c r="AC260" s="89" t="s">
        <v>308</v>
      </c>
      <c r="AD260" s="164" t="s">
        <v>339</v>
      </c>
      <c r="AE260" s="155">
        <f>AE263+AE264+AE272+AE275+AE278+AE281+AE284+AE287+AE290+AE293+AE299+AE301+AE304+AE307+AE310+AE312</f>
        <v>14022595.199999999</v>
      </c>
      <c r="AF260" s="155">
        <f>AF263+AF264+AF272+AF275+AF278+AF281+AF284+AF287+AF290+AF293+AF299+AF301+AF304+AF307+AF310+AF312+AF265+AF266</f>
        <v>13946710.689999999</v>
      </c>
      <c r="AG260" s="155">
        <f>AG263+AG264+AG272+AG275+AG278+AG281+AG284+AG287+AG290+AG293+AG299+AG301+AG304+AG307+AG310+AG312+AG273+AG288+AG291+AG302+AG305+AG308+AG285+AG294+AG276+AG279+AG282</f>
        <v>5901810.6299999999</v>
      </c>
      <c r="AH260" s="155">
        <f>AH263+AH264+AH272+AH275+AH278+AH281+AH284+AH287+AH290+AH293+AH299+AH301+AH304+AH307+AH310+AH312+AH273+AH288+AH291+AH302+AH305+AH308+AH285+AH294+AH276+AH279+AH282+AH267+AH318+AH315+AH268+AH316</f>
        <v>5010360.84</v>
      </c>
      <c r="AI260" s="155">
        <f>AI263+AI264+AI272+AI275+AI278+AI281+AI284+AI287+AI290+AI293+AI299+AI301+AI304+AI307+AI310+AI312+AI273+AI288+AI291+AI302+AI305+AI308+AI285+AI294+AI276+AI279+AI282</f>
        <v>2070559.04</v>
      </c>
      <c r="AJ260" s="155">
        <f>AJ263+AJ264+AJ272+AJ275+AJ278+AJ281+AJ284+AJ287+AJ290+AJ293+AJ299+AJ301+AJ304+AJ307+AJ310+AJ312+AJ273+AJ288+AJ291+AJ302+AJ305+AJ308+AJ285+AJ294+AJ276+AJ279+AJ282</f>
        <v>2070559.04</v>
      </c>
      <c r="AK260" s="155">
        <f>AK263+AK264+AK272+AK275+AK278+AK281+AK284+AK287+AK290+AK293+AK299+AK301+AK304+AK307+AK310+AK312+AK273+AK288+AK291+AK302+AK305+AK308+AK265+AK266+AK285+AK294+AK276+AK279+AK282+AK267</f>
        <v>42631493.639999993</v>
      </c>
      <c r="AL260" s="80">
        <v>2019</v>
      </c>
    </row>
    <row r="261" spans="1:38" s="37" customFormat="1" ht="45" x14ac:dyDescent="0.25">
      <c r="A261" s="343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>
        <v>1</v>
      </c>
      <c r="T261" s="52">
        <v>2</v>
      </c>
      <c r="U261" s="52">
        <v>4</v>
      </c>
      <c r="V261" s="52">
        <v>0</v>
      </c>
      <c r="W261" s="52">
        <v>1</v>
      </c>
      <c r="X261" s="52">
        <v>0</v>
      </c>
      <c r="Y261" s="52">
        <v>0</v>
      </c>
      <c r="Z261" s="50">
        <v>0</v>
      </c>
      <c r="AA261" s="52">
        <v>0</v>
      </c>
      <c r="AB261" s="52">
        <v>0</v>
      </c>
      <c r="AC261" s="48" t="s">
        <v>310</v>
      </c>
      <c r="AD261" s="41"/>
      <c r="AE261" s="41"/>
      <c r="AG261" s="96"/>
      <c r="AH261" s="94"/>
      <c r="AI261" s="94"/>
      <c r="AJ261" s="94"/>
      <c r="AK261" s="122"/>
      <c r="AL261" s="80"/>
    </row>
    <row r="262" spans="1:38" s="37" customFormat="1" ht="45.75" customHeight="1" x14ac:dyDescent="0.25">
      <c r="A262" s="343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>
        <v>1</v>
      </c>
      <c r="T262" s="52">
        <v>2</v>
      </c>
      <c r="U262" s="52">
        <v>4</v>
      </c>
      <c r="V262" s="52">
        <v>0</v>
      </c>
      <c r="W262" s="52">
        <v>1</v>
      </c>
      <c r="X262" s="52">
        <v>0</v>
      </c>
      <c r="Y262" s="52">
        <v>0</v>
      </c>
      <c r="Z262" s="50">
        <v>0</v>
      </c>
      <c r="AA262" s="52">
        <v>0</v>
      </c>
      <c r="AB262" s="52">
        <v>1</v>
      </c>
      <c r="AC262" s="48" t="s">
        <v>92</v>
      </c>
      <c r="AD262" s="68" t="s">
        <v>337</v>
      </c>
      <c r="AE262" s="104">
        <v>100</v>
      </c>
      <c r="AF262" s="99">
        <v>100</v>
      </c>
      <c r="AG262" s="99">
        <v>100</v>
      </c>
      <c r="AH262" s="99">
        <v>100</v>
      </c>
      <c r="AI262" s="99">
        <v>100</v>
      </c>
      <c r="AJ262" s="99">
        <v>100</v>
      </c>
      <c r="AK262" s="122">
        <v>100</v>
      </c>
      <c r="AL262" s="104">
        <v>2019</v>
      </c>
    </row>
    <row r="263" spans="1:38" s="37" customFormat="1" ht="45" x14ac:dyDescent="0.25">
      <c r="A263" s="343"/>
      <c r="B263" s="52">
        <v>0</v>
      </c>
      <c r="C263" s="52">
        <v>0</v>
      </c>
      <c r="D263" s="52">
        <v>9</v>
      </c>
      <c r="E263" s="52">
        <v>0</v>
      </c>
      <c r="F263" s="52">
        <v>7</v>
      </c>
      <c r="G263" s="52">
        <v>0</v>
      </c>
      <c r="H263" s="52">
        <v>7</v>
      </c>
      <c r="I263" s="52">
        <v>1</v>
      </c>
      <c r="J263" s="52">
        <v>2</v>
      </c>
      <c r="K263" s="52">
        <v>4</v>
      </c>
      <c r="L263" s="52"/>
      <c r="M263" s="52"/>
      <c r="N263" s="52">
        <v>2</v>
      </c>
      <c r="O263" s="52">
        <v>0</v>
      </c>
      <c r="P263" s="52">
        <v>2</v>
      </c>
      <c r="Q263" s="52">
        <v>9</v>
      </c>
      <c r="R263" s="52"/>
      <c r="S263" s="52">
        <v>1</v>
      </c>
      <c r="T263" s="52">
        <v>2</v>
      </c>
      <c r="U263" s="52">
        <v>4</v>
      </c>
      <c r="V263" s="52">
        <v>0</v>
      </c>
      <c r="W263" s="52">
        <v>1</v>
      </c>
      <c r="X263" s="52">
        <v>0</v>
      </c>
      <c r="Y263" s="52">
        <v>0</v>
      </c>
      <c r="Z263" s="50">
        <v>1</v>
      </c>
      <c r="AA263" s="52">
        <v>0</v>
      </c>
      <c r="AB263" s="52">
        <v>0</v>
      </c>
      <c r="AC263" s="48" t="s">
        <v>403</v>
      </c>
      <c r="AD263" s="68" t="s">
        <v>339</v>
      </c>
      <c r="AE263" s="104">
        <v>6738770.4800000004</v>
      </c>
      <c r="AF263" s="99">
        <v>7255740.46</v>
      </c>
      <c r="AG263" s="96"/>
      <c r="AH263" s="94"/>
      <c r="AI263" s="94"/>
      <c r="AJ263" s="94"/>
      <c r="AK263" s="122">
        <f>AE263+AF263+AG263+AH263</f>
        <v>13994510.940000001</v>
      </c>
      <c r="AL263" s="80">
        <v>2015</v>
      </c>
    </row>
    <row r="264" spans="1:38" s="37" customFormat="1" x14ac:dyDescent="0.25">
      <c r="A264" s="343"/>
      <c r="B264" s="52">
        <v>0</v>
      </c>
      <c r="C264" s="52">
        <v>0</v>
      </c>
      <c r="D264" s="85">
        <v>9</v>
      </c>
      <c r="E264" s="85">
        <v>0</v>
      </c>
      <c r="F264" s="85">
        <v>7</v>
      </c>
      <c r="G264" s="85">
        <v>0</v>
      </c>
      <c r="H264" s="85">
        <v>7</v>
      </c>
      <c r="I264" s="85">
        <v>1</v>
      </c>
      <c r="J264" s="85">
        <v>2</v>
      </c>
      <c r="K264" s="85">
        <v>4</v>
      </c>
      <c r="L264" s="85"/>
      <c r="M264" s="85"/>
      <c r="N264" s="85">
        <v>6</v>
      </c>
      <c r="O264" s="85">
        <v>4</v>
      </c>
      <c r="P264" s="52">
        <v>0</v>
      </c>
      <c r="Q264" s="52">
        <v>5</v>
      </c>
      <c r="R264" s="52"/>
      <c r="S264" s="52">
        <v>1</v>
      </c>
      <c r="T264" s="52">
        <v>2</v>
      </c>
      <c r="U264" s="52">
        <v>4</v>
      </c>
      <c r="V264" s="52">
        <v>0</v>
      </c>
      <c r="W264" s="52">
        <v>1</v>
      </c>
      <c r="X264" s="52">
        <v>0</v>
      </c>
      <c r="Y264" s="52">
        <v>0</v>
      </c>
      <c r="Z264" s="50">
        <v>1</v>
      </c>
      <c r="AA264" s="52">
        <v>0</v>
      </c>
      <c r="AB264" s="52">
        <v>0</v>
      </c>
      <c r="AC264" s="86" t="s">
        <v>400</v>
      </c>
      <c r="AD264" s="44" t="s">
        <v>339</v>
      </c>
      <c r="AE264" s="84">
        <v>1685000</v>
      </c>
      <c r="AF264" s="97"/>
      <c r="AG264" s="96"/>
      <c r="AH264" s="94"/>
      <c r="AI264" s="94"/>
      <c r="AJ264" s="94"/>
      <c r="AK264" s="105">
        <f>AE264+AF264+AG264+AH264</f>
        <v>1685000</v>
      </c>
      <c r="AL264" s="104">
        <v>2014</v>
      </c>
    </row>
    <row r="265" spans="1:38" s="37" customFormat="1" ht="58.5" customHeight="1" x14ac:dyDescent="0.25">
      <c r="A265" s="343"/>
      <c r="B265" s="52">
        <v>0</v>
      </c>
      <c r="C265" s="52">
        <v>0</v>
      </c>
      <c r="D265" s="52">
        <v>9</v>
      </c>
      <c r="E265" s="52">
        <v>0</v>
      </c>
      <c r="F265" s="52">
        <v>7</v>
      </c>
      <c r="G265" s="52">
        <v>0</v>
      </c>
      <c r="H265" s="52">
        <v>7</v>
      </c>
      <c r="I265" s="52">
        <v>1</v>
      </c>
      <c r="J265" s="52">
        <v>2</v>
      </c>
      <c r="K265" s="52">
        <v>4</v>
      </c>
      <c r="L265" s="52"/>
      <c r="M265" s="52"/>
      <c r="N265" s="52">
        <v>2</v>
      </c>
      <c r="O265" s="52">
        <v>0</v>
      </c>
      <c r="P265" s="52">
        <v>4</v>
      </c>
      <c r="Q265" s="52">
        <v>9</v>
      </c>
      <c r="R265" s="52"/>
      <c r="S265" s="52">
        <v>1</v>
      </c>
      <c r="T265" s="52">
        <v>2</v>
      </c>
      <c r="U265" s="52">
        <v>4</v>
      </c>
      <c r="V265" s="52">
        <v>0</v>
      </c>
      <c r="W265" s="52">
        <v>1</v>
      </c>
      <c r="X265" s="52">
        <v>0</v>
      </c>
      <c r="Y265" s="52">
        <v>0</v>
      </c>
      <c r="Z265" s="50">
        <v>2</v>
      </c>
      <c r="AA265" s="52">
        <v>0</v>
      </c>
      <c r="AB265" s="52">
        <v>0</v>
      </c>
      <c r="AC265" s="48" t="s">
        <v>466</v>
      </c>
      <c r="AD265" s="44" t="s">
        <v>339</v>
      </c>
      <c r="AE265" s="84" t="s">
        <v>40</v>
      </c>
      <c r="AF265" s="97">
        <v>820161</v>
      </c>
      <c r="AG265" s="96" t="s">
        <v>40</v>
      </c>
      <c r="AH265" s="94"/>
      <c r="AI265" s="94"/>
      <c r="AJ265" s="94"/>
      <c r="AK265" s="105">
        <v>820161</v>
      </c>
      <c r="AL265" s="104">
        <v>2015</v>
      </c>
    </row>
    <row r="266" spans="1:38" s="37" customFormat="1" x14ac:dyDescent="0.25">
      <c r="A266" s="343"/>
      <c r="B266" s="52">
        <v>0</v>
      </c>
      <c r="C266" s="52">
        <v>0</v>
      </c>
      <c r="D266" s="52">
        <v>9</v>
      </c>
      <c r="E266" s="52">
        <v>0</v>
      </c>
      <c r="F266" s="52">
        <v>7</v>
      </c>
      <c r="G266" s="52">
        <v>0</v>
      </c>
      <c r="H266" s="52">
        <v>7</v>
      </c>
      <c r="I266" s="52">
        <v>1</v>
      </c>
      <c r="J266" s="52">
        <v>2</v>
      </c>
      <c r="K266" s="52">
        <v>4</v>
      </c>
      <c r="L266" s="52"/>
      <c r="M266" s="52"/>
      <c r="N266" s="52">
        <v>7</v>
      </c>
      <c r="O266" s="52">
        <v>4</v>
      </c>
      <c r="P266" s="52">
        <v>1</v>
      </c>
      <c r="Q266" s="52">
        <v>8</v>
      </c>
      <c r="R266" s="52"/>
      <c r="S266" s="52">
        <v>1</v>
      </c>
      <c r="T266" s="52">
        <v>2</v>
      </c>
      <c r="U266" s="52">
        <v>4</v>
      </c>
      <c r="V266" s="52">
        <v>0</v>
      </c>
      <c r="W266" s="52">
        <v>1</v>
      </c>
      <c r="X266" s="52">
        <v>0</v>
      </c>
      <c r="Y266" s="52">
        <v>0</v>
      </c>
      <c r="Z266" s="50">
        <v>2</v>
      </c>
      <c r="AA266" s="52">
        <v>0</v>
      </c>
      <c r="AB266" s="52">
        <v>0</v>
      </c>
      <c r="AC266" s="48" t="s">
        <v>463</v>
      </c>
      <c r="AD266" s="44" t="s">
        <v>339</v>
      </c>
      <c r="AE266" s="84"/>
      <c r="AF266" s="97">
        <v>179400</v>
      </c>
      <c r="AG266" s="96" t="s">
        <v>40</v>
      </c>
      <c r="AH266" s="94"/>
      <c r="AI266" s="94"/>
      <c r="AJ266" s="94"/>
      <c r="AK266" s="105">
        <f>AF266</f>
        <v>179400</v>
      </c>
      <c r="AL266" s="104">
        <v>2015</v>
      </c>
    </row>
    <row r="267" spans="1:38" s="37" customFormat="1" x14ac:dyDescent="0.25">
      <c r="A267" s="343"/>
      <c r="B267" s="52">
        <v>0</v>
      </c>
      <c r="C267" s="52">
        <v>0</v>
      </c>
      <c r="D267" s="52">
        <v>9</v>
      </c>
      <c r="E267" s="52">
        <v>0</v>
      </c>
      <c r="F267" s="52">
        <v>7</v>
      </c>
      <c r="G267" s="52">
        <v>0</v>
      </c>
      <c r="H267" s="52">
        <v>7</v>
      </c>
      <c r="I267" s="52">
        <v>1</v>
      </c>
      <c r="J267" s="52">
        <v>2</v>
      </c>
      <c r="K267" s="52">
        <v>4</v>
      </c>
      <c r="L267" s="52">
        <v>0</v>
      </c>
      <c r="M267" s="52">
        <v>1</v>
      </c>
      <c r="N267" s="52" t="s">
        <v>221</v>
      </c>
      <c r="O267" s="52">
        <v>0</v>
      </c>
      <c r="P267" s="52">
        <v>4</v>
      </c>
      <c r="Q267" s="52">
        <v>5</v>
      </c>
      <c r="R267" s="52" t="s">
        <v>220</v>
      </c>
      <c r="S267" s="52">
        <v>1</v>
      </c>
      <c r="T267" s="52">
        <v>2</v>
      </c>
      <c r="U267" s="52">
        <v>4</v>
      </c>
      <c r="V267" s="52">
        <v>0</v>
      </c>
      <c r="W267" s="52">
        <v>1</v>
      </c>
      <c r="X267" s="52">
        <v>0</v>
      </c>
      <c r="Y267" s="52">
        <v>0</v>
      </c>
      <c r="Z267" s="50">
        <v>2</v>
      </c>
      <c r="AA267" s="52">
        <v>0</v>
      </c>
      <c r="AB267" s="52">
        <v>0</v>
      </c>
      <c r="AC267" s="48" t="s">
        <v>499</v>
      </c>
      <c r="AD267" s="44" t="s">
        <v>339</v>
      </c>
      <c r="AE267" s="84" t="s">
        <v>40</v>
      </c>
      <c r="AF267" s="97" t="s">
        <v>40</v>
      </c>
      <c r="AG267" s="96" t="s">
        <v>40</v>
      </c>
      <c r="AH267" s="234">
        <v>9500</v>
      </c>
      <c r="AI267" s="197"/>
      <c r="AJ267" s="197"/>
      <c r="AK267" s="105">
        <v>9500</v>
      </c>
      <c r="AL267" s="104">
        <v>2017</v>
      </c>
    </row>
    <row r="268" spans="1:38" s="37" customFormat="1" x14ac:dyDescent="0.25">
      <c r="A268" s="343"/>
      <c r="B268" s="52">
        <v>0</v>
      </c>
      <c r="C268" s="52">
        <v>0</v>
      </c>
      <c r="D268" s="52">
        <v>9</v>
      </c>
      <c r="E268" s="52">
        <v>0</v>
      </c>
      <c r="F268" s="52">
        <v>7</v>
      </c>
      <c r="G268" s="52">
        <v>0</v>
      </c>
      <c r="H268" s="52">
        <v>7</v>
      </c>
      <c r="I268" s="52">
        <v>1</v>
      </c>
      <c r="J268" s="52">
        <v>2</v>
      </c>
      <c r="K268" s="52">
        <v>4</v>
      </c>
      <c r="L268" s="52">
        <v>0</v>
      </c>
      <c r="M268" s="52">
        <v>1</v>
      </c>
      <c r="N268" s="52">
        <v>1</v>
      </c>
      <c r="O268" s="52">
        <v>0</v>
      </c>
      <c r="P268" s="52">
        <v>4</v>
      </c>
      <c r="Q268" s="52">
        <v>5</v>
      </c>
      <c r="R268" s="52" t="s">
        <v>220</v>
      </c>
      <c r="S268" s="52">
        <v>1</v>
      </c>
      <c r="T268" s="52">
        <v>2</v>
      </c>
      <c r="U268" s="52">
        <v>4</v>
      </c>
      <c r="V268" s="52">
        <v>0</v>
      </c>
      <c r="W268" s="52">
        <v>1</v>
      </c>
      <c r="X268" s="52">
        <v>0</v>
      </c>
      <c r="Y268" s="52">
        <v>0</v>
      </c>
      <c r="Z268" s="50">
        <v>2</v>
      </c>
      <c r="AA268" s="52">
        <v>0</v>
      </c>
      <c r="AB268" s="52">
        <v>0</v>
      </c>
      <c r="AC268" s="48" t="s">
        <v>463</v>
      </c>
      <c r="AD268" s="285"/>
      <c r="AE268" s="84"/>
      <c r="AF268" s="97"/>
      <c r="AG268" s="96"/>
      <c r="AH268" s="234">
        <v>95000</v>
      </c>
      <c r="AI268" s="197"/>
      <c r="AJ268" s="197"/>
      <c r="AK268" s="105">
        <v>95000</v>
      </c>
      <c r="AL268" s="104">
        <v>2017</v>
      </c>
    </row>
    <row r="269" spans="1:38" s="37" customFormat="1" ht="30" x14ac:dyDescent="0.25">
      <c r="A269" s="343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>
        <v>1</v>
      </c>
      <c r="T269" s="52">
        <v>2</v>
      </c>
      <c r="U269" s="52">
        <v>4</v>
      </c>
      <c r="V269" s="52">
        <v>0</v>
      </c>
      <c r="W269" s="52">
        <v>1</v>
      </c>
      <c r="X269" s="52">
        <v>0</v>
      </c>
      <c r="Y269" s="52">
        <v>0</v>
      </c>
      <c r="Z269" s="50">
        <v>1</v>
      </c>
      <c r="AA269" s="52">
        <v>0</v>
      </c>
      <c r="AB269" s="52">
        <v>1</v>
      </c>
      <c r="AC269" s="90" t="s">
        <v>500</v>
      </c>
      <c r="AD269" s="68" t="s">
        <v>337</v>
      </c>
      <c r="AE269" s="105" t="s">
        <v>40</v>
      </c>
      <c r="AF269" s="124">
        <v>100</v>
      </c>
      <c r="AG269" s="96"/>
      <c r="AH269" s="94">
        <v>100</v>
      </c>
      <c r="AI269" s="94"/>
      <c r="AJ269" s="94"/>
      <c r="AK269" s="122">
        <v>100</v>
      </c>
      <c r="AL269" s="104">
        <v>2015</v>
      </c>
    </row>
    <row r="270" spans="1:38" s="37" customFormat="1" ht="47.25" customHeight="1" x14ac:dyDescent="0.25">
      <c r="A270" s="343"/>
      <c r="B270" s="52">
        <v>0</v>
      </c>
      <c r="C270" s="52">
        <v>0</v>
      </c>
      <c r="D270" s="52">
        <v>9</v>
      </c>
      <c r="E270" s="52">
        <v>0</v>
      </c>
      <c r="F270" s="52">
        <v>7</v>
      </c>
      <c r="G270" s="52">
        <v>0</v>
      </c>
      <c r="H270" s="52">
        <v>7</v>
      </c>
      <c r="I270" s="52">
        <v>1</v>
      </c>
      <c r="J270" s="52">
        <v>2</v>
      </c>
      <c r="K270" s="52">
        <v>4</v>
      </c>
      <c r="L270" s="52"/>
      <c r="M270" s="52"/>
      <c r="N270" s="52">
        <v>2</v>
      </c>
      <c r="O270" s="52">
        <v>0</v>
      </c>
      <c r="P270" s="52">
        <v>3</v>
      </c>
      <c r="Q270" s="52">
        <v>7</v>
      </c>
      <c r="R270" s="52"/>
      <c r="S270" s="52">
        <v>1</v>
      </c>
      <c r="T270" s="52">
        <v>2</v>
      </c>
      <c r="U270" s="52">
        <v>4</v>
      </c>
      <c r="V270" s="52">
        <v>0</v>
      </c>
      <c r="W270" s="52">
        <v>1</v>
      </c>
      <c r="X270" s="52">
        <v>0</v>
      </c>
      <c r="Y270" s="52">
        <v>0</v>
      </c>
      <c r="Z270" s="50">
        <v>2</v>
      </c>
      <c r="AA270" s="52">
        <v>0</v>
      </c>
      <c r="AB270" s="52">
        <v>0</v>
      </c>
      <c r="AC270" s="48" t="s">
        <v>402</v>
      </c>
      <c r="AD270" s="44"/>
      <c r="AE270" s="44"/>
      <c r="AF270" s="141"/>
      <c r="AG270" s="96"/>
      <c r="AH270" s="94"/>
      <c r="AI270" s="94"/>
      <c r="AJ270" s="94"/>
      <c r="AK270" s="122"/>
      <c r="AL270" s="104"/>
    </row>
    <row r="271" spans="1:38" s="37" customFormat="1" ht="27.75" customHeight="1" x14ac:dyDescent="0.25">
      <c r="A271" s="343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>
        <v>1</v>
      </c>
      <c r="T271" s="52">
        <v>2</v>
      </c>
      <c r="U271" s="52">
        <v>4</v>
      </c>
      <c r="V271" s="52">
        <v>0</v>
      </c>
      <c r="W271" s="52">
        <v>1</v>
      </c>
      <c r="X271" s="52">
        <v>0</v>
      </c>
      <c r="Y271" s="52">
        <v>0</v>
      </c>
      <c r="Z271" s="50">
        <v>2</v>
      </c>
      <c r="AA271" s="52">
        <v>0</v>
      </c>
      <c r="AB271" s="52">
        <v>1</v>
      </c>
      <c r="AC271" s="48" t="s">
        <v>133</v>
      </c>
      <c r="AD271" s="44" t="s">
        <v>134</v>
      </c>
      <c r="AE271" s="44" t="s">
        <v>40</v>
      </c>
      <c r="AG271" s="96"/>
      <c r="AH271" s="94"/>
      <c r="AI271" s="94"/>
      <c r="AJ271" s="94"/>
      <c r="AK271" s="122"/>
      <c r="AL271" s="104"/>
    </row>
    <row r="272" spans="1:38" s="37" customFormat="1" x14ac:dyDescent="0.25">
      <c r="A272" s="343"/>
      <c r="B272" s="52">
        <v>0</v>
      </c>
      <c r="C272" s="52">
        <v>0</v>
      </c>
      <c r="D272" s="52">
        <v>9</v>
      </c>
      <c r="E272" s="52">
        <v>0</v>
      </c>
      <c r="F272" s="52">
        <v>7</v>
      </c>
      <c r="G272" s="52">
        <v>0</v>
      </c>
      <c r="H272" s="52">
        <v>7</v>
      </c>
      <c r="I272" s="52">
        <v>1</v>
      </c>
      <c r="J272" s="52">
        <v>2</v>
      </c>
      <c r="K272" s="52">
        <v>4</v>
      </c>
      <c r="L272" s="52"/>
      <c r="M272" s="52"/>
      <c r="N272" s="52">
        <v>2</v>
      </c>
      <c r="O272" s="52">
        <v>0</v>
      </c>
      <c r="P272" s="52">
        <v>3</v>
      </c>
      <c r="Q272" s="52">
        <v>0</v>
      </c>
      <c r="R272" s="52"/>
      <c r="S272" s="52">
        <v>1</v>
      </c>
      <c r="T272" s="52">
        <v>2</v>
      </c>
      <c r="U272" s="52">
        <v>4</v>
      </c>
      <c r="V272" s="52">
        <v>0</v>
      </c>
      <c r="W272" s="52">
        <v>1</v>
      </c>
      <c r="X272" s="52">
        <v>0</v>
      </c>
      <c r="Y272" s="52">
        <v>0</v>
      </c>
      <c r="Z272" s="50">
        <v>3</v>
      </c>
      <c r="AA272" s="52">
        <v>0</v>
      </c>
      <c r="AB272" s="52">
        <v>0</v>
      </c>
      <c r="AC272" s="320" t="s">
        <v>401</v>
      </c>
      <c r="AD272" s="68" t="s">
        <v>339</v>
      </c>
      <c r="AE272" s="104">
        <v>1758699.78</v>
      </c>
      <c r="AF272" s="96">
        <v>2105326.13</v>
      </c>
      <c r="AG272" s="96"/>
      <c r="AH272" s="94"/>
      <c r="AI272" s="94"/>
      <c r="AJ272" s="94"/>
      <c r="AK272" s="122">
        <f>AE272+AF272+AG272+AH272</f>
        <v>3864025.91</v>
      </c>
      <c r="AL272" s="69">
        <v>2015</v>
      </c>
    </row>
    <row r="273" spans="1:38" s="37" customFormat="1" ht="33" customHeight="1" x14ac:dyDescent="0.25">
      <c r="A273" s="343"/>
      <c r="B273" s="52">
        <v>0</v>
      </c>
      <c r="C273" s="52">
        <v>0</v>
      </c>
      <c r="D273" s="52">
        <v>9</v>
      </c>
      <c r="E273" s="52">
        <v>0</v>
      </c>
      <c r="F273" s="52">
        <v>7</v>
      </c>
      <c r="G273" s="52">
        <v>0</v>
      </c>
      <c r="H273" s="52">
        <v>7</v>
      </c>
      <c r="I273" s="52">
        <v>1</v>
      </c>
      <c r="J273" s="52">
        <v>2</v>
      </c>
      <c r="K273" s="52">
        <v>4</v>
      </c>
      <c r="L273" s="52">
        <v>0</v>
      </c>
      <c r="M273" s="52">
        <v>1</v>
      </c>
      <c r="N273" s="52">
        <v>2</v>
      </c>
      <c r="O273" s="52">
        <v>0</v>
      </c>
      <c r="P273" s="52">
        <v>0</v>
      </c>
      <c r="Q273" s="52">
        <v>3</v>
      </c>
      <c r="R273" s="52" t="s">
        <v>219</v>
      </c>
      <c r="S273" s="52">
        <v>1</v>
      </c>
      <c r="T273" s="52">
        <v>2</v>
      </c>
      <c r="U273" s="52">
        <v>4</v>
      </c>
      <c r="V273" s="52">
        <v>0</v>
      </c>
      <c r="W273" s="52">
        <v>1</v>
      </c>
      <c r="X273" s="52">
        <v>0</v>
      </c>
      <c r="Y273" s="52">
        <v>0</v>
      </c>
      <c r="Z273" s="50">
        <v>3</v>
      </c>
      <c r="AA273" s="52">
        <v>0</v>
      </c>
      <c r="AB273" s="52">
        <v>0</v>
      </c>
      <c r="AC273" s="321"/>
      <c r="AD273" s="68" t="s">
        <v>339</v>
      </c>
      <c r="AE273" s="104"/>
      <c r="AF273" s="96"/>
      <c r="AG273" s="160">
        <v>2484002.5499999998</v>
      </c>
      <c r="AH273" s="160">
        <v>1722372.29</v>
      </c>
      <c r="AI273" s="160">
        <v>722372.29</v>
      </c>
      <c r="AJ273" s="160">
        <v>722372.29</v>
      </c>
      <c r="AK273" s="163">
        <f>AG273+AH273+AI273+AJ273</f>
        <v>5651119.4199999999</v>
      </c>
      <c r="AL273" s="69">
        <v>2019</v>
      </c>
    </row>
    <row r="274" spans="1:38" s="37" customFormat="1" ht="45" x14ac:dyDescent="0.25">
      <c r="A274" s="343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>
        <v>1</v>
      </c>
      <c r="T274" s="52">
        <v>2</v>
      </c>
      <c r="U274" s="52">
        <v>4</v>
      </c>
      <c r="V274" s="52">
        <v>0</v>
      </c>
      <c r="W274" s="52">
        <v>1</v>
      </c>
      <c r="X274" s="52">
        <v>0</v>
      </c>
      <c r="Y274" s="52">
        <v>0</v>
      </c>
      <c r="Z274" s="50">
        <v>3</v>
      </c>
      <c r="AA274" s="52">
        <v>0</v>
      </c>
      <c r="AB274" s="52">
        <v>1</v>
      </c>
      <c r="AC274" s="54" t="s">
        <v>117</v>
      </c>
      <c r="AD274" s="68" t="s">
        <v>338</v>
      </c>
      <c r="AE274" s="104" t="s">
        <v>40</v>
      </c>
      <c r="AF274" s="40">
        <v>6</v>
      </c>
      <c r="AG274" s="40">
        <v>6</v>
      </c>
      <c r="AH274" s="69">
        <v>6</v>
      </c>
      <c r="AI274" s="69">
        <v>6</v>
      </c>
      <c r="AJ274" s="69">
        <v>6</v>
      </c>
      <c r="AK274" s="122">
        <v>30</v>
      </c>
      <c r="AL274" s="80">
        <v>2019</v>
      </c>
    </row>
    <row r="275" spans="1:38" s="37" customFormat="1" ht="40.5" customHeight="1" x14ac:dyDescent="0.25">
      <c r="A275" s="343"/>
      <c r="B275" s="52">
        <v>0</v>
      </c>
      <c r="C275" s="52">
        <v>0</v>
      </c>
      <c r="D275" s="52">
        <v>9</v>
      </c>
      <c r="E275" s="52">
        <v>0</v>
      </c>
      <c r="F275" s="52">
        <v>7</v>
      </c>
      <c r="G275" s="52">
        <v>0</v>
      </c>
      <c r="H275" s="52">
        <v>7</v>
      </c>
      <c r="I275" s="52">
        <v>1</v>
      </c>
      <c r="J275" s="52">
        <v>2</v>
      </c>
      <c r="K275" s="52">
        <v>4</v>
      </c>
      <c r="L275" s="52"/>
      <c r="M275" s="52"/>
      <c r="N275" s="52">
        <v>7</v>
      </c>
      <c r="O275" s="52">
        <v>2</v>
      </c>
      <c r="P275" s="52">
        <v>0</v>
      </c>
      <c r="Q275" s="52">
        <v>2</v>
      </c>
      <c r="R275" s="52"/>
      <c r="S275" s="52">
        <v>1</v>
      </c>
      <c r="T275" s="52">
        <v>2</v>
      </c>
      <c r="U275" s="52">
        <v>4</v>
      </c>
      <c r="V275" s="52">
        <v>0</v>
      </c>
      <c r="W275" s="52">
        <v>1</v>
      </c>
      <c r="X275" s="52">
        <v>0</v>
      </c>
      <c r="Y275" s="52">
        <v>0</v>
      </c>
      <c r="Z275" s="50">
        <v>4</v>
      </c>
      <c r="AA275" s="52">
        <v>0</v>
      </c>
      <c r="AB275" s="52">
        <v>0</v>
      </c>
      <c r="AC275" s="320" t="s">
        <v>93</v>
      </c>
      <c r="AD275" s="68" t="s">
        <v>339</v>
      </c>
      <c r="AE275" s="105">
        <v>1669785</v>
      </c>
      <c r="AF275" s="97">
        <v>1946685</v>
      </c>
      <c r="AG275" s="96"/>
      <c r="AH275" s="94"/>
      <c r="AI275" s="94"/>
      <c r="AJ275" s="94"/>
      <c r="AK275" s="105">
        <f>AE275+AF275+AG275+AH275</f>
        <v>3616470</v>
      </c>
      <c r="AL275" s="80">
        <v>2015</v>
      </c>
    </row>
    <row r="276" spans="1:38" s="37" customFormat="1" ht="19.5" customHeight="1" x14ac:dyDescent="0.25">
      <c r="A276" s="343"/>
      <c r="B276" s="52">
        <v>0</v>
      </c>
      <c r="C276" s="52">
        <v>0</v>
      </c>
      <c r="D276" s="52">
        <v>9</v>
      </c>
      <c r="E276" s="52">
        <v>0</v>
      </c>
      <c r="F276" s="52">
        <v>7</v>
      </c>
      <c r="G276" s="52">
        <v>0</v>
      </c>
      <c r="H276" s="52">
        <v>7</v>
      </c>
      <c r="I276" s="52">
        <v>1</v>
      </c>
      <c r="J276" s="52">
        <v>2</v>
      </c>
      <c r="K276" s="52">
        <v>4</v>
      </c>
      <c r="L276" s="52">
        <v>0</v>
      </c>
      <c r="M276" s="52">
        <v>1</v>
      </c>
      <c r="N276" s="52">
        <v>1</v>
      </c>
      <c r="O276" s="52">
        <v>0</v>
      </c>
      <c r="P276" s="52">
        <v>2</v>
      </c>
      <c r="Q276" s="52">
        <v>4</v>
      </c>
      <c r="R276" s="52" t="s">
        <v>219</v>
      </c>
      <c r="S276" s="52">
        <v>1</v>
      </c>
      <c r="T276" s="52">
        <v>2</v>
      </c>
      <c r="U276" s="52">
        <v>4</v>
      </c>
      <c r="V276" s="52">
        <v>0</v>
      </c>
      <c r="W276" s="52">
        <v>1</v>
      </c>
      <c r="X276" s="52">
        <v>0</v>
      </c>
      <c r="Y276" s="52">
        <v>0</v>
      </c>
      <c r="Z276" s="50">
        <v>4</v>
      </c>
      <c r="AA276" s="52">
        <v>0</v>
      </c>
      <c r="AB276" s="52">
        <v>0</v>
      </c>
      <c r="AC276" s="321"/>
      <c r="AD276" s="68" t="s">
        <v>339</v>
      </c>
      <c r="AE276" s="105"/>
      <c r="AF276" s="97"/>
      <c r="AG276" s="187">
        <v>1757685</v>
      </c>
      <c r="AH276" s="190">
        <v>1539200</v>
      </c>
      <c r="AI276" s="186"/>
      <c r="AJ276" s="186"/>
      <c r="AK276" s="180">
        <f>AG276+AH276+AI276+AJ276</f>
        <v>3296885</v>
      </c>
      <c r="AL276" s="80">
        <v>2016</v>
      </c>
    </row>
    <row r="277" spans="1:38" s="37" customFormat="1" ht="45" customHeight="1" x14ac:dyDescent="0.25">
      <c r="A277" s="343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>
        <v>1</v>
      </c>
      <c r="T277" s="52">
        <v>2</v>
      </c>
      <c r="U277" s="52">
        <v>4</v>
      </c>
      <c r="V277" s="52">
        <v>0</v>
      </c>
      <c r="W277" s="52">
        <v>1</v>
      </c>
      <c r="X277" s="52">
        <v>0</v>
      </c>
      <c r="Y277" s="52">
        <v>0</v>
      </c>
      <c r="Z277" s="50">
        <v>4</v>
      </c>
      <c r="AA277" s="52">
        <v>0</v>
      </c>
      <c r="AB277" s="52">
        <v>1</v>
      </c>
      <c r="AC277" s="48" t="s">
        <v>94</v>
      </c>
      <c r="AD277" s="68" t="s">
        <v>418</v>
      </c>
      <c r="AE277" s="105" t="s">
        <v>40</v>
      </c>
      <c r="AF277" s="123">
        <v>862</v>
      </c>
      <c r="AG277" s="96">
        <v>699</v>
      </c>
      <c r="AH277" s="94"/>
      <c r="AI277" s="94"/>
      <c r="AJ277" s="94"/>
      <c r="AK277" s="122">
        <v>1561</v>
      </c>
      <c r="AL277" s="104">
        <v>2016</v>
      </c>
    </row>
    <row r="278" spans="1:38" s="37" customFormat="1" ht="45" customHeight="1" x14ac:dyDescent="0.25">
      <c r="A278" s="343"/>
      <c r="B278" s="52">
        <v>0</v>
      </c>
      <c r="C278" s="52">
        <v>1</v>
      </c>
      <c r="D278" s="52">
        <v>0</v>
      </c>
      <c r="E278" s="52">
        <v>0</v>
      </c>
      <c r="F278" s="52">
        <v>7</v>
      </c>
      <c r="G278" s="52">
        <v>0</v>
      </c>
      <c r="H278" s="52">
        <v>7</v>
      </c>
      <c r="I278" s="52">
        <v>1</v>
      </c>
      <c r="J278" s="52">
        <v>2</v>
      </c>
      <c r="K278" s="52">
        <v>4</v>
      </c>
      <c r="L278" s="52"/>
      <c r="M278" s="52"/>
      <c r="N278" s="52">
        <v>7</v>
      </c>
      <c r="O278" s="52">
        <v>2</v>
      </c>
      <c r="P278" s="52">
        <v>0</v>
      </c>
      <c r="Q278" s="52">
        <v>2</v>
      </c>
      <c r="R278" s="52"/>
      <c r="S278" s="52">
        <v>1</v>
      </c>
      <c r="T278" s="52">
        <v>2</v>
      </c>
      <c r="U278" s="52">
        <v>4</v>
      </c>
      <c r="V278" s="52">
        <v>0</v>
      </c>
      <c r="W278" s="52">
        <v>1</v>
      </c>
      <c r="X278" s="52">
        <v>0</v>
      </c>
      <c r="Y278" s="52">
        <v>0</v>
      </c>
      <c r="Z278" s="50">
        <v>5</v>
      </c>
      <c r="AA278" s="52">
        <v>0</v>
      </c>
      <c r="AB278" s="52">
        <v>0</v>
      </c>
      <c r="AC278" s="320" t="s">
        <v>95</v>
      </c>
      <c r="AD278" s="44" t="s">
        <v>339</v>
      </c>
      <c r="AE278" s="105">
        <v>33915</v>
      </c>
      <c r="AF278" s="105">
        <v>33915</v>
      </c>
      <c r="AG278" s="40"/>
      <c r="AH278" s="69"/>
      <c r="AI278" s="69"/>
      <c r="AJ278" s="69"/>
      <c r="AK278" s="105">
        <f>AE278+AF278+AG278+AH278</f>
        <v>67830</v>
      </c>
      <c r="AL278" s="104">
        <v>2015</v>
      </c>
    </row>
    <row r="279" spans="1:38" s="37" customFormat="1" ht="21" customHeight="1" x14ac:dyDescent="0.25">
      <c r="A279" s="343"/>
      <c r="B279" s="52">
        <v>0</v>
      </c>
      <c r="C279" s="52">
        <v>0</v>
      </c>
      <c r="D279" s="52">
        <v>5</v>
      </c>
      <c r="E279" s="52">
        <v>0</v>
      </c>
      <c r="F279" s="52">
        <v>7</v>
      </c>
      <c r="G279" s="52">
        <v>0</v>
      </c>
      <c r="H279" s="52">
        <v>7</v>
      </c>
      <c r="I279" s="52">
        <v>1</v>
      </c>
      <c r="J279" s="52">
        <v>2</v>
      </c>
      <c r="K279" s="52">
        <v>4</v>
      </c>
      <c r="L279" s="52">
        <v>0</v>
      </c>
      <c r="M279" s="52">
        <v>1</v>
      </c>
      <c r="N279" s="52">
        <v>1</v>
      </c>
      <c r="O279" s="52">
        <v>0</v>
      </c>
      <c r="P279" s="52">
        <v>2</v>
      </c>
      <c r="Q279" s="52">
        <v>4</v>
      </c>
      <c r="R279" s="52" t="s">
        <v>219</v>
      </c>
      <c r="S279" s="52">
        <v>1</v>
      </c>
      <c r="T279" s="52">
        <v>2</v>
      </c>
      <c r="U279" s="52">
        <v>4</v>
      </c>
      <c r="V279" s="52">
        <v>0</v>
      </c>
      <c r="W279" s="52">
        <v>1</v>
      </c>
      <c r="X279" s="52">
        <v>0</v>
      </c>
      <c r="Y279" s="52">
        <v>0</v>
      </c>
      <c r="Z279" s="50">
        <v>5</v>
      </c>
      <c r="AA279" s="52">
        <v>0</v>
      </c>
      <c r="AB279" s="52">
        <v>0</v>
      </c>
      <c r="AC279" s="321"/>
      <c r="AD279" s="44" t="s">
        <v>339</v>
      </c>
      <c r="AE279" s="105"/>
      <c r="AF279" s="105"/>
      <c r="AG279" s="187">
        <v>33915</v>
      </c>
      <c r="AH279" s="186"/>
      <c r="AI279" s="186"/>
      <c r="AJ279" s="186"/>
      <c r="AK279" s="180">
        <f>AG279</f>
        <v>33915</v>
      </c>
      <c r="AL279" s="104">
        <v>2016</v>
      </c>
    </row>
    <row r="280" spans="1:38" s="37" customFormat="1" ht="48.75" customHeight="1" x14ac:dyDescent="0.25">
      <c r="A280" s="343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>
        <v>1</v>
      </c>
      <c r="T280" s="52">
        <v>2</v>
      </c>
      <c r="U280" s="52">
        <v>4</v>
      </c>
      <c r="V280" s="52">
        <v>0</v>
      </c>
      <c r="W280" s="52">
        <v>1</v>
      </c>
      <c r="X280" s="52">
        <v>0</v>
      </c>
      <c r="Y280" s="52">
        <v>0</v>
      </c>
      <c r="Z280" s="50">
        <v>5</v>
      </c>
      <c r="AA280" s="52">
        <v>0</v>
      </c>
      <c r="AB280" s="52">
        <v>1</v>
      </c>
      <c r="AC280" s="48" t="s">
        <v>101</v>
      </c>
      <c r="AD280" s="68" t="s">
        <v>418</v>
      </c>
      <c r="AE280" s="105" t="s">
        <v>40</v>
      </c>
      <c r="AF280" s="124">
        <v>20</v>
      </c>
      <c r="AG280" s="40">
        <v>20</v>
      </c>
      <c r="AH280" s="69"/>
      <c r="AI280" s="69"/>
      <c r="AJ280" s="69"/>
      <c r="AK280" s="122">
        <v>40</v>
      </c>
      <c r="AL280" s="104">
        <v>2016</v>
      </c>
    </row>
    <row r="281" spans="1:38" s="37" customFormat="1" ht="45" customHeight="1" x14ac:dyDescent="0.25">
      <c r="A281" s="343"/>
      <c r="B281" s="52">
        <v>0</v>
      </c>
      <c r="C281" s="52">
        <v>0</v>
      </c>
      <c r="D281" s="52">
        <v>9</v>
      </c>
      <c r="E281" s="52">
        <v>0</v>
      </c>
      <c r="F281" s="52">
        <v>7</v>
      </c>
      <c r="G281" s="52">
        <v>0</v>
      </c>
      <c r="H281" s="52">
        <v>7</v>
      </c>
      <c r="I281" s="52">
        <v>1</v>
      </c>
      <c r="J281" s="52">
        <v>2</v>
      </c>
      <c r="K281" s="52">
        <v>4</v>
      </c>
      <c r="L281" s="52"/>
      <c r="M281" s="52"/>
      <c r="N281" s="52">
        <v>7</v>
      </c>
      <c r="O281" s="52">
        <v>2</v>
      </c>
      <c r="P281" s="52">
        <v>0</v>
      </c>
      <c r="Q281" s="52">
        <v>3</v>
      </c>
      <c r="R281" s="52"/>
      <c r="S281" s="52">
        <v>1</v>
      </c>
      <c r="T281" s="52">
        <v>2</v>
      </c>
      <c r="U281" s="52">
        <v>4</v>
      </c>
      <c r="V281" s="52">
        <v>0</v>
      </c>
      <c r="W281" s="52">
        <v>1</v>
      </c>
      <c r="X281" s="52">
        <v>0</v>
      </c>
      <c r="Y281" s="52">
        <v>0</v>
      </c>
      <c r="Z281" s="50">
        <v>6</v>
      </c>
      <c r="AA281" s="52">
        <v>0</v>
      </c>
      <c r="AB281" s="52">
        <v>0</v>
      </c>
      <c r="AC281" s="48" t="s">
        <v>96</v>
      </c>
      <c r="AD281" s="68" t="s">
        <v>339</v>
      </c>
      <c r="AE281" s="105">
        <v>321600</v>
      </c>
      <c r="AF281" s="141"/>
      <c r="AG281" s="40"/>
      <c r="AH281" s="69"/>
      <c r="AI281" s="69"/>
      <c r="AJ281" s="69"/>
      <c r="AK281" s="105">
        <f>AE281+AF281+AG281+AH281</f>
        <v>321600</v>
      </c>
      <c r="AL281" s="104">
        <v>2014</v>
      </c>
    </row>
    <row r="282" spans="1:38" s="37" customFormat="1" ht="21.75" customHeight="1" x14ac:dyDescent="0.25">
      <c r="A282" s="343"/>
      <c r="B282" s="52">
        <v>0</v>
      </c>
      <c r="C282" s="52">
        <v>0</v>
      </c>
      <c r="D282" s="52">
        <v>9</v>
      </c>
      <c r="E282" s="52">
        <v>0</v>
      </c>
      <c r="F282" s="52">
        <v>7</v>
      </c>
      <c r="G282" s="52">
        <v>0</v>
      </c>
      <c r="H282" s="52">
        <v>7</v>
      </c>
      <c r="I282" s="52">
        <v>1</v>
      </c>
      <c r="J282" s="52">
        <v>2</v>
      </c>
      <c r="K282" s="52">
        <v>4</v>
      </c>
      <c r="L282" s="52">
        <v>0</v>
      </c>
      <c r="M282" s="52">
        <v>1</v>
      </c>
      <c r="N282" s="52">
        <v>1</v>
      </c>
      <c r="O282" s="52">
        <v>0</v>
      </c>
      <c r="P282" s="52">
        <v>4</v>
      </c>
      <c r="Q282" s="52">
        <v>1</v>
      </c>
      <c r="R282" s="52" t="s">
        <v>219</v>
      </c>
      <c r="S282" s="52">
        <v>1</v>
      </c>
      <c r="T282" s="52">
        <v>2</v>
      </c>
      <c r="U282" s="52">
        <v>4</v>
      </c>
      <c r="V282" s="52">
        <v>0</v>
      </c>
      <c r="W282" s="52">
        <v>1</v>
      </c>
      <c r="X282" s="52">
        <v>0</v>
      </c>
      <c r="Y282" s="52">
        <v>0</v>
      </c>
      <c r="Z282" s="50">
        <v>2</v>
      </c>
      <c r="AA282" s="52">
        <v>0</v>
      </c>
      <c r="AB282" s="52">
        <v>0</v>
      </c>
      <c r="AC282" s="48" t="s">
        <v>467</v>
      </c>
      <c r="AD282" s="44" t="s">
        <v>339</v>
      </c>
      <c r="AE282" s="105"/>
      <c r="AF282" s="191"/>
      <c r="AG282" s="187">
        <v>105300</v>
      </c>
      <c r="AH282" s="186"/>
      <c r="AI282" s="186"/>
      <c r="AJ282" s="186"/>
      <c r="AK282" s="180">
        <f>AG282</f>
        <v>105300</v>
      </c>
      <c r="AL282" s="104">
        <v>2016</v>
      </c>
    </row>
    <row r="283" spans="1:38" s="37" customFormat="1" ht="30" x14ac:dyDescent="0.25">
      <c r="A283" s="34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>
        <v>1</v>
      </c>
      <c r="T283" s="52">
        <v>2</v>
      </c>
      <c r="U283" s="52">
        <v>4</v>
      </c>
      <c r="V283" s="52">
        <v>0</v>
      </c>
      <c r="W283" s="52">
        <v>1</v>
      </c>
      <c r="X283" s="52">
        <v>0</v>
      </c>
      <c r="Y283" s="52">
        <v>0</v>
      </c>
      <c r="Z283" s="50">
        <v>6</v>
      </c>
      <c r="AA283" s="52">
        <v>0</v>
      </c>
      <c r="AB283" s="52">
        <v>1</v>
      </c>
      <c r="AC283" s="54" t="s">
        <v>114</v>
      </c>
      <c r="AD283" s="68" t="s">
        <v>338</v>
      </c>
      <c r="AE283" s="105" t="s">
        <v>40</v>
      </c>
      <c r="AF283" s="141"/>
      <c r="AG283" s="40"/>
      <c r="AH283" s="69"/>
      <c r="AI283" s="69"/>
      <c r="AJ283" s="69"/>
      <c r="AK283" s="105"/>
      <c r="AL283" s="104">
        <v>2014</v>
      </c>
    </row>
    <row r="284" spans="1:38" s="37" customFormat="1" x14ac:dyDescent="0.25">
      <c r="A284" s="343"/>
      <c r="B284" s="52">
        <v>0</v>
      </c>
      <c r="C284" s="52">
        <v>0</v>
      </c>
      <c r="D284" s="52">
        <v>9</v>
      </c>
      <c r="E284" s="52">
        <v>0</v>
      </c>
      <c r="F284" s="52">
        <v>7</v>
      </c>
      <c r="G284" s="52">
        <v>0</v>
      </c>
      <c r="H284" s="52">
        <v>7</v>
      </c>
      <c r="I284" s="52">
        <v>1</v>
      </c>
      <c r="J284" s="52">
        <v>2</v>
      </c>
      <c r="K284" s="52">
        <v>4</v>
      </c>
      <c r="L284" s="52"/>
      <c r="M284" s="52"/>
      <c r="N284" s="52">
        <v>2</v>
      </c>
      <c r="O284" s="52">
        <v>0</v>
      </c>
      <c r="P284" s="52">
        <v>3</v>
      </c>
      <c r="Q284" s="52">
        <v>9</v>
      </c>
      <c r="R284" s="52"/>
      <c r="S284" s="52">
        <v>1</v>
      </c>
      <c r="T284" s="52">
        <v>2</v>
      </c>
      <c r="U284" s="52">
        <v>4</v>
      </c>
      <c r="V284" s="52">
        <v>0</v>
      </c>
      <c r="W284" s="52">
        <v>1</v>
      </c>
      <c r="X284" s="52">
        <v>0</v>
      </c>
      <c r="Y284" s="52">
        <v>0</v>
      </c>
      <c r="Z284" s="50">
        <v>7</v>
      </c>
      <c r="AA284" s="52">
        <v>0</v>
      </c>
      <c r="AB284" s="52">
        <v>0</v>
      </c>
      <c r="AC284" s="320" t="s">
        <v>97</v>
      </c>
      <c r="AD284" s="68" t="s">
        <v>339</v>
      </c>
      <c r="AE284" s="104">
        <v>106502.48</v>
      </c>
      <c r="AF284" s="109">
        <v>696567.75</v>
      </c>
      <c r="AG284" s="96"/>
      <c r="AH284" s="94"/>
      <c r="AI284" s="94"/>
      <c r="AJ284" s="94"/>
      <c r="AK284" s="122">
        <f>AE284+AF284+AG284+AH284</f>
        <v>803070.23</v>
      </c>
      <c r="AL284" s="104">
        <v>2015</v>
      </c>
    </row>
    <row r="285" spans="1:38" s="37" customFormat="1" x14ac:dyDescent="0.25">
      <c r="A285" s="343"/>
      <c r="B285" s="52">
        <v>0</v>
      </c>
      <c r="C285" s="52">
        <v>0</v>
      </c>
      <c r="D285" s="52">
        <v>9</v>
      </c>
      <c r="E285" s="52">
        <v>0</v>
      </c>
      <c r="F285" s="52">
        <v>7</v>
      </c>
      <c r="G285" s="52">
        <v>0</v>
      </c>
      <c r="H285" s="52">
        <v>7</v>
      </c>
      <c r="I285" s="52">
        <v>1</v>
      </c>
      <c r="J285" s="52">
        <v>2</v>
      </c>
      <c r="K285" s="52">
        <v>4</v>
      </c>
      <c r="L285" s="52">
        <v>0</v>
      </c>
      <c r="M285" s="52">
        <v>1</v>
      </c>
      <c r="N285" s="52" t="s">
        <v>221</v>
      </c>
      <c r="O285" s="52">
        <v>0</v>
      </c>
      <c r="P285" s="52">
        <v>2</v>
      </c>
      <c r="Q285" s="52">
        <v>4</v>
      </c>
      <c r="R285" s="52" t="s">
        <v>219</v>
      </c>
      <c r="S285" s="52">
        <v>1</v>
      </c>
      <c r="T285" s="52">
        <v>2</v>
      </c>
      <c r="U285" s="52">
        <v>4</v>
      </c>
      <c r="V285" s="52">
        <v>0</v>
      </c>
      <c r="W285" s="52">
        <v>1</v>
      </c>
      <c r="X285" s="52">
        <v>0</v>
      </c>
      <c r="Y285" s="52">
        <v>0</v>
      </c>
      <c r="Z285" s="50">
        <v>7</v>
      </c>
      <c r="AA285" s="52">
        <v>0</v>
      </c>
      <c r="AB285" s="52">
        <v>0</v>
      </c>
      <c r="AC285" s="321"/>
      <c r="AD285" s="68" t="s">
        <v>339</v>
      </c>
      <c r="AE285" s="104"/>
      <c r="AF285" s="109"/>
      <c r="AG285" s="185">
        <v>677577.75</v>
      </c>
      <c r="AH285" s="186">
        <v>698822.75</v>
      </c>
      <c r="AI285" s="186">
        <v>698822.75</v>
      </c>
      <c r="AJ285" s="186">
        <v>698822.75</v>
      </c>
      <c r="AK285" s="189">
        <f>AG285+AH285+AI285+AJ285</f>
        <v>2774046</v>
      </c>
      <c r="AL285" s="104">
        <v>2019</v>
      </c>
    </row>
    <row r="286" spans="1:38" s="37" customFormat="1" ht="45" x14ac:dyDescent="0.25">
      <c r="A286" s="343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>
        <v>1</v>
      </c>
      <c r="T286" s="52">
        <v>2</v>
      </c>
      <c r="U286" s="52">
        <v>4</v>
      </c>
      <c r="V286" s="52">
        <v>0</v>
      </c>
      <c r="W286" s="52">
        <v>1</v>
      </c>
      <c r="X286" s="52">
        <v>0</v>
      </c>
      <c r="Y286" s="52">
        <v>0</v>
      </c>
      <c r="Z286" s="50">
        <v>7</v>
      </c>
      <c r="AA286" s="52">
        <v>0</v>
      </c>
      <c r="AB286" s="52">
        <v>1</v>
      </c>
      <c r="AC286" s="54" t="s">
        <v>115</v>
      </c>
      <c r="AD286" s="68" t="s">
        <v>418</v>
      </c>
      <c r="AE286" s="104" t="s">
        <v>40</v>
      </c>
      <c r="AF286" s="123">
        <v>862</v>
      </c>
      <c r="AG286" s="40">
        <v>862</v>
      </c>
      <c r="AH286" s="69">
        <v>882</v>
      </c>
      <c r="AI286" s="69">
        <v>882</v>
      </c>
      <c r="AJ286" s="69">
        <v>882</v>
      </c>
      <c r="AK286" s="122">
        <v>862</v>
      </c>
      <c r="AL286" s="104">
        <v>2019</v>
      </c>
    </row>
    <row r="287" spans="1:38" s="37" customFormat="1" ht="30" customHeight="1" x14ac:dyDescent="0.25">
      <c r="A287" s="343"/>
      <c r="B287" s="52">
        <v>0</v>
      </c>
      <c r="C287" s="85">
        <v>1</v>
      </c>
      <c r="D287" s="85">
        <v>0</v>
      </c>
      <c r="E287" s="52">
        <v>0</v>
      </c>
      <c r="F287" s="52">
        <v>7</v>
      </c>
      <c r="G287" s="52">
        <v>0</v>
      </c>
      <c r="H287" s="52">
        <v>7</v>
      </c>
      <c r="I287" s="52">
        <v>1</v>
      </c>
      <c r="J287" s="52">
        <v>2</v>
      </c>
      <c r="K287" s="52">
        <v>4</v>
      </c>
      <c r="L287" s="52"/>
      <c r="M287" s="52"/>
      <c r="N287" s="52">
        <v>2</v>
      </c>
      <c r="O287" s="52">
        <v>0</v>
      </c>
      <c r="P287" s="52">
        <v>3</v>
      </c>
      <c r="Q287" s="52">
        <v>9</v>
      </c>
      <c r="R287" s="52"/>
      <c r="S287" s="52">
        <v>1</v>
      </c>
      <c r="T287" s="52">
        <v>2</v>
      </c>
      <c r="U287" s="52">
        <v>4</v>
      </c>
      <c r="V287" s="52">
        <v>0</v>
      </c>
      <c r="W287" s="52">
        <v>1</v>
      </c>
      <c r="X287" s="52">
        <v>0</v>
      </c>
      <c r="Y287" s="52">
        <v>0</v>
      </c>
      <c r="Z287" s="50">
        <v>8</v>
      </c>
      <c r="AA287" s="52">
        <v>0</v>
      </c>
      <c r="AB287" s="52">
        <v>0</v>
      </c>
      <c r="AC287" s="320" t="s">
        <v>98</v>
      </c>
      <c r="AD287" s="68" t="s">
        <v>339</v>
      </c>
      <c r="AE287" s="105">
        <v>4155</v>
      </c>
      <c r="AF287" s="109">
        <v>4155</v>
      </c>
      <c r="AG287" s="97"/>
      <c r="AH287" s="95"/>
      <c r="AI287" s="95"/>
      <c r="AJ287" s="95"/>
      <c r="AK287" s="105">
        <f>AE287+AF287+AG287+AH287</f>
        <v>8310</v>
      </c>
      <c r="AL287" s="104">
        <v>2015</v>
      </c>
    </row>
    <row r="288" spans="1:38" s="37" customFormat="1" x14ac:dyDescent="0.25">
      <c r="A288" s="343"/>
      <c r="B288" s="52">
        <v>0</v>
      </c>
      <c r="C288" s="85">
        <v>0</v>
      </c>
      <c r="D288" s="85">
        <v>5</v>
      </c>
      <c r="E288" s="52">
        <v>0</v>
      </c>
      <c r="F288" s="52">
        <v>7</v>
      </c>
      <c r="G288" s="52">
        <v>0</v>
      </c>
      <c r="H288" s="52">
        <v>7</v>
      </c>
      <c r="I288" s="52">
        <v>1</v>
      </c>
      <c r="J288" s="52">
        <v>2</v>
      </c>
      <c r="K288" s="52">
        <v>4</v>
      </c>
      <c r="L288" s="52">
        <v>0</v>
      </c>
      <c r="M288" s="52">
        <v>1</v>
      </c>
      <c r="N288" s="52" t="s">
        <v>221</v>
      </c>
      <c r="O288" s="52">
        <v>0</v>
      </c>
      <c r="P288" s="52">
        <v>0</v>
      </c>
      <c r="Q288" s="52">
        <v>6</v>
      </c>
      <c r="R288" s="52" t="s">
        <v>219</v>
      </c>
      <c r="S288" s="52">
        <v>1</v>
      </c>
      <c r="T288" s="52">
        <v>2</v>
      </c>
      <c r="U288" s="52">
        <v>4</v>
      </c>
      <c r="V288" s="52">
        <v>0</v>
      </c>
      <c r="W288" s="52">
        <v>1</v>
      </c>
      <c r="X288" s="52">
        <v>0</v>
      </c>
      <c r="Y288" s="52">
        <v>0</v>
      </c>
      <c r="Z288" s="50">
        <v>8</v>
      </c>
      <c r="AA288" s="52">
        <v>0</v>
      </c>
      <c r="AB288" s="52">
        <v>0</v>
      </c>
      <c r="AC288" s="321"/>
      <c r="AD288" s="68" t="s">
        <v>339</v>
      </c>
      <c r="AE288" s="105"/>
      <c r="AF288" s="109"/>
      <c r="AG288" s="157">
        <v>4155</v>
      </c>
      <c r="AH288" s="158"/>
      <c r="AI288" s="158"/>
      <c r="AJ288" s="158"/>
      <c r="AK288" s="159">
        <f>AG288+AH288+AI288</f>
        <v>4155</v>
      </c>
      <c r="AL288" s="104">
        <v>2016</v>
      </c>
    </row>
    <row r="289" spans="1:38" s="37" customFormat="1" ht="51.75" customHeight="1" x14ac:dyDescent="0.25">
      <c r="A289" s="343"/>
      <c r="B289" s="52"/>
      <c r="C289" s="85"/>
      <c r="D289" s="85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>
        <v>1</v>
      </c>
      <c r="T289" s="52">
        <v>2</v>
      </c>
      <c r="U289" s="52">
        <v>4</v>
      </c>
      <c r="V289" s="52">
        <v>0</v>
      </c>
      <c r="W289" s="52">
        <v>1</v>
      </c>
      <c r="X289" s="52">
        <v>0</v>
      </c>
      <c r="Y289" s="52">
        <v>0</v>
      </c>
      <c r="Z289" s="50">
        <v>8</v>
      </c>
      <c r="AA289" s="52">
        <v>0</v>
      </c>
      <c r="AB289" s="52">
        <v>1</v>
      </c>
      <c r="AC289" s="48" t="s">
        <v>116</v>
      </c>
      <c r="AD289" s="68" t="s">
        <v>418</v>
      </c>
      <c r="AE289" s="105" t="s">
        <v>40</v>
      </c>
      <c r="AF289" s="123">
        <v>20</v>
      </c>
      <c r="AG289" s="80">
        <v>20</v>
      </c>
      <c r="AH289" s="80">
        <v>20</v>
      </c>
      <c r="AI289" s="80">
        <v>20</v>
      </c>
      <c r="AJ289" s="80">
        <v>20</v>
      </c>
      <c r="AK289" s="122">
        <v>20</v>
      </c>
      <c r="AL289" s="104">
        <v>2016</v>
      </c>
    </row>
    <row r="290" spans="1:38" s="37" customFormat="1" ht="33.75" customHeight="1" x14ac:dyDescent="0.25">
      <c r="A290" s="343"/>
      <c r="B290" s="52">
        <v>0</v>
      </c>
      <c r="C290" s="52">
        <v>0</v>
      </c>
      <c r="D290" s="52">
        <v>9</v>
      </c>
      <c r="E290" s="52">
        <v>0</v>
      </c>
      <c r="F290" s="52">
        <v>4</v>
      </c>
      <c r="G290" s="52">
        <v>0</v>
      </c>
      <c r="H290" s="52">
        <v>1</v>
      </c>
      <c r="I290" s="52">
        <v>1</v>
      </c>
      <c r="J290" s="52">
        <v>2</v>
      </c>
      <c r="K290" s="52">
        <v>4</v>
      </c>
      <c r="L290" s="52">
        <v>2</v>
      </c>
      <c r="M290" s="52">
        <v>0</v>
      </c>
      <c r="N290" s="52">
        <v>3</v>
      </c>
      <c r="O290" s="52">
        <v>1</v>
      </c>
      <c r="P290" s="52"/>
      <c r="Q290" s="52"/>
      <c r="R290" s="52"/>
      <c r="S290" s="52">
        <v>1</v>
      </c>
      <c r="T290" s="52">
        <v>2</v>
      </c>
      <c r="U290" s="52">
        <v>4</v>
      </c>
      <c r="V290" s="52">
        <v>0</v>
      </c>
      <c r="W290" s="52">
        <v>1</v>
      </c>
      <c r="X290" s="52">
        <v>0</v>
      </c>
      <c r="Y290" s="52">
        <v>0</v>
      </c>
      <c r="Z290" s="50">
        <v>9</v>
      </c>
      <c r="AA290" s="52">
        <v>0</v>
      </c>
      <c r="AB290" s="52">
        <v>0</v>
      </c>
      <c r="AC290" s="320" t="s">
        <v>99</v>
      </c>
      <c r="AD290" s="68" t="s">
        <v>339</v>
      </c>
      <c r="AE290" s="105">
        <v>343614.26</v>
      </c>
      <c r="AF290" s="109">
        <v>371268.41</v>
      </c>
      <c r="AG290" s="109"/>
      <c r="AH290" s="109"/>
      <c r="AI290" s="109"/>
      <c r="AJ290" s="109"/>
      <c r="AK290" s="105">
        <f>AE290+AF290+AG290+AH290</f>
        <v>714882.66999999993</v>
      </c>
      <c r="AL290" s="104">
        <v>2015</v>
      </c>
    </row>
    <row r="291" spans="1:38" s="37" customFormat="1" ht="28.5" customHeight="1" x14ac:dyDescent="0.25">
      <c r="A291" s="343"/>
      <c r="B291" s="52">
        <v>0</v>
      </c>
      <c r="C291" s="52">
        <v>0</v>
      </c>
      <c r="D291" s="52">
        <v>9</v>
      </c>
      <c r="E291" s="52">
        <v>0</v>
      </c>
      <c r="F291" s="52">
        <v>4</v>
      </c>
      <c r="G291" s="52">
        <v>0</v>
      </c>
      <c r="H291" s="52">
        <v>1</v>
      </c>
      <c r="I291" s="52">
        <v>1</v>
      </c>
      <c r="J291" s="52">
        <v>2</v>
      </c>
      <c r="K291" s="52">
        <v>4</v>
      </c>
      <c r="L291" s="52">
        <v>0</v>
      </c>
      <c r="M291" s="52">
        <v>1</v>
      </c>
      <c r="N291" s="52">
        <v>2</v>
      </c>
      <c r="O291" s="52">
        <v>0</v>
      </c>
      <c r="P291" s="52">
        <v>0</v>
      </c>
      <c r="Q291" s="52">
        <v>4</v>
      </c>
      <c r="R291" s="52" t="s">
        <v>220</v>
      </c>
      <c r="S291" s="52">
        <v>1</v>
      </c>
      <c r="T291" s="52">
        <v>2</v>
      </c>
      <c r="U291" s="52">
        <v>4</v>
      </c>
      <c r="V291" s="52">
        <v>0</v>
      </c>
      <c r="W291" s="52">
        <v>1</v>
      </c>
      <c r="X291" s="52">
        <v>0</v>
      </c>
      <c r="Y291" s="52">
        <v>0</v>
      </c>
      <c r="Z291" s="50">
        <v>9</v>
      </c>
      <c r="AA291" s="52">
        <v>0</v>
      </c>
      <c r="AB291" s="52">
        <v>0</v>
      </c>
      <c r="AC291" s="321"/>
      <c r="AD291" s="68" t="s">
        <v>339</v>
      </c>
      <c r="AE291" s="105"/>
      <c r="AF291" s="109"/>
      <c r="AG291" s="167">
        <v>366427.33</v>
      </c>
      <c r="AH291" s="167">
        <v>366400</v>
      </c>
      <c r="AI291" s="167">
        <v>366400</v>
      </c>
      <c r="AJ291" s="167">
        <v>366400</v>
      </c>
      <c r="AK291" s="159">
        <f>AG291+AH291+AI291+AJ291</f>
        <v>1465627.33</v>
      </c>
      <c r="AL291" s="104">
        <v>2019</v>
      </c>
    </row>
    <row r="292" spans="1:38" s="37" customFormat="1" ht="45" x14ac:dyDescent="0.25">
      <c r="A292" s="343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>
        <v>1</v>
      </c>
      <c r="T292" s="52">
        <v>2</v>
      </c>
      <c r="U292" s="52">
        <v>4</v>
      </c>
      <c r="V292" s="52">
        <v>0</v>
      </c>
      <c r="W292" s="52">
        <v>1</v>
      </c>
      <c r="X292" s="52">
        <v>0</v>
      </c>
      <c r="Y292" s="52">
        <v>0</v>
      </c>
      <c r="Z292" s="50">
        <v>9</v>
      </c>
      <c r="AA292" s="52">
        <v>0</v>
      </c>
      <c r="AB292" s="52">
        <v>1</v>
      </c>
      <c r="AC292" s="54" t="s">
        <v>118</v>
      </c>
      <c r="AD292" s="68" t="s">
        <v>418</v>
      </c>
      <c r="AE292" s="105" t="s">
        <v>40</v>
      </c>
      <c r="AF292" s="123">
        <v>203</v>
      </c>
      <c r="AG292" s="123">
        <v>203</v>
      </c>
      <c r="AH292" s="114">
        <v>182</v>
      </c>
      <c r="AI292" s="114">
        <v>182</v>
      </c>
      <c r="AJ292" s="114">
        <v>182</v>
      </c>
      <c r="AK292" s="122">
        <v>190</v>
      </c>
      <c r="AL292" s="104">
        <v>2019</v>
      </c>
    </row>
    <row r="293" spans="1:38" s="37" customFormat="1" ht="30" customHeight="1" x14ac:dyDescent="0.25">
      <c r="A293" s="343"/>
      <c r="B293" s="52">
        <v>0</v>
      </c>
      <c r="C293" s="52">
        <v>0</v>
      </c>
      <c r="D293" s="52">
        <v>9</v>
      </c>
      <c r="E293" s="52">
        <v>0</v>
      </c>
      <c r="F293" s="52">
        <v>7</v>
      </c>
      <c r="G293" s="52">
        <v>0</v>
      </c>
      <c r="H293" s="52">
        <v>7</v>
      </c>
      <c r="I293" s="52">
        <v>1</v>
      </c>
      <c r="J293" s="52">
        <v>2</v>
      </c>
      <c r="K293" s="52">
        <v>4</v>
      </c>
      <c r="L293" s="52"/>
      <c r="M293" s="52"/>
      <c r="N293" s="52">
        <v>7</v>
      </c>
      <c r="O293" s="52">
        <v>8</v>
      </c>
      <c r="P293" s="52">
        <v>8</v>
      </c>
      <c r="Q293" s="52">
        <v>8</v>
      </c>
      <c r="R293" s="52"/>
      <c r="S293" s="52">
        <v>1</v>
      </c>
      <c r="T293" s="52">
        <v>2</v>
      </c>
      <c r="U293" s="52">
        <v>4</v>
      </c>
      <c r="V293" s="52">
        <v>0</v>
      </c>
      <c r="W293" s="52">
        <v>1</v>
      </c>
      <c r="X293" s="52">
        <v>0</v>
      </c>
      <c r="Y293" s="52">
        <v>0</v>
      </c>
      <c r="Z293" s="50">
        <v>10</v>
      </c>
      <c r="AA293" s="52">
        <v>0</v>
      </c>
      <c r="AB293" s="52">
        <v>0</v>
      </c>
      <c r="AC293" s="320" t="s">
        <v>100</v>
      </c>
      <c r="AD293" s="68" t="s">
        <v>339</v>
      </c>
      <c r="AE293" s="105">
        <v>315000</v>
      </c>
      <c r="AF293" s="40"/>
      <c r="AG293" s="70"/>
      <c r="AH293" s="70"/>
      <c r="AI293" s="70"/>
      <c r="AJ293" s="70"/>
      <c r="AK293" s="105">
        <f>AE293+AF293+AG293+AH293</f>
        <v>315000</v>
      </c>
      <c r="AL293" s="104">
        <v>2014</v>
      </c>
    </row>
    <row r="294" spans="1:38" s="37" customFormat="1" x14ac:dyDescent="0.25">
      <c r="A294" s="343"/>
      <c r="B294" s="52">
        <v>0</v>
      </c>
      <c r="C294" s="52">
        <v>0</v>
      </c>
      <c r="D294" s="52">
        <v>9</v>
      </c>
      <c r="E294" s="52">
        <v>0</v>
      </c>
      <c r="F294" s="52">
        <v>7</v>
      </c>
      <c r="G294" s="52">
        <v>0</v>
      </c>
      <c r="H294" s="52">
        <v>7</v>
      </c>
      <c r="I294" s="52">
        <v>1</v>
      </c>
      <c r="J294" s="52">
        <v>2</v>
      </c>
      <c r="K294" s="52">
        <v>4</v>
      </c>
      <c r="L294" s="52">
        <v>0</v>
      </c>
      <c r="M294" s="52">
        <v>1</v>
      </c>
      <c r="N294" s="52">
        <v>1</v>
      </c>
      <c r="O294" s="52">
        <v>0</v>
      </c>
      <c r="P294" s="52">
        <v>9</v>
      </c>
      <c r="Q294" s="52">
        <v>2</v>
      </c>
      <c r="R294" s="52" t="s">
        <v>217</v>
      </c>
      <c r="S294" s="52">
        <v>1</v>
      </c>
      <c r="T294" s="52">
        <v>2</v>
      </c>
      <c r="U294" s="52">
        <v>4</v>
      </c>
      <c r="V294" s="52">
        <v>0</v>
      </c>
      <c r="W294" s="52">
        <v>1</v>
      </c>
      <c r="X294" s="52">
        <v>0</v>
      </c>
      <c r="Y294" s="52">
        <v>0</v>
      </c>
      <c r="Z294" s="50">
        <v>10</v>
      </c>
      <c r="AA294" s="52">
        <v>0</v>
      </c>
      <c r="AB294" s="52">
        <v>0</v>
      </c>
      <c r="AC294" s="321"/>
      <c r="AD294" s="68" t="s">
        <v>339</v>
      </c>
      <c r="AE294" s="105"/>
      <c r="AF294" s="40"/>
      <c r="AG294" s="190">
        <v>230000</v>
      </c>
      <c r="AH294" s="190"/>
      <c r="AI294" s="190"/>
      <c r="AJ294" s="190"/>
      <c r="AK294" s="180">
        <f>AG294</f>
        <v>230000</v>
      </c>
      <c r="AL294" s="104">
        <v>2016</v>
      </c>
    </row>
    <row r="295" spans="1:38" s="37" customFormat="1" ht="45.75" customHeight="1" x14ac:dyDescent="0.25">
      <c r="A295" s="343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>
        <v>1</v>
      </c>
      <c r="T295" s="52">
        <v>2</v>
      </c>
      <c r="U295" s="52">
        <v>4</v>
      </c>
      <c r="V295" s="52">
        <v>0</v>
      </c>
      <c r="W295" s="52">
        <v>1</v>
      </c>
      <c r="X295" s="52">
        <v>0</v>
      </c>
      <c r="Y295" s="52">
        <v>0</v>
      </c>
      <c r="Z295" s="50">
        <v>10</v>
      </c>
      <c r="AA295" s="52">
        <v>0</v>
      </c>
      <c r="AB295" s="52">
        <v>1</v>
      </c>
      <c r="AC295" s="54" t="s">
        <v>102</v>
      </c>
      <c r="AD295" s="68" t="s">
        <v>338</v>
      </c>
      <c r="AE295" s="105" t="s">
        <v>40</v>
      </c>
      <c r="AF295" s="40"/>
      <c r="AG295" s="70"/>
      <c r="AH295" s="70"/>
      <c r="AI295" s="70"/>
      <c r="AJ295" s="70"/>
      <c r="AK295" s="122"/>
      <c r="AL295" s="104">
        <v>2014</v>
      </c>
    </row>
    <row r="296" spans="1:38" s="37" customFormat="1" ht="54" customHeight="1" x14ac:dyDescent="0.25">
      <c r="A296" s="343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>
        <v>1</v>
      </c>
      <c r="T296" s="52">
        <v>2</v>
      </c>
      <c r="U296" s="52">
        <v>4</v>
      </c>
      <c r="V296" s="52">
        <v>0</v>
      </c>
      <c r="W296" s="52">
        <v>2</v>
      </c>
      <c r="X296" s="52">
        <v>0</v>
      </c>
      <c r="Y296" s="52">
        <v>0</v>
      </c>
      <c r="Z296" s="50">
        <v>0</v>
      </c>
      <c r="AA296" s="52">
        <v>0</v>
      </c>
      <c r="AB296" s="52">
        <v>0</v>
      </c>
      <c r="AC296" s="90" t="s">
        <v>316</v>
      </c>
      <c r="AD296" s="44"/>
      <c r="AE296" s="44"/>
      <c r="AG296" s="40"/>
      <c r="AH296" s="69"/>
      <c r="AI296" s="69"/>
      <c r="AJ296" s="69"/>
      <c r="AK296" s="121"/>
      <c r="AL296" s="104"/>
    </row>
    <row r="297" spans="1:38" s="37" customFormat="1" ht="30" customHeight="1" x14ac:dyDescent="0.25">
      <c r="A297" s="343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>
        <v>1</v>
      </c>
      <c r="T297" s="52">
        <v>2</v>
      </c>
      <c r="U297" s="52">
        <v>4</v>
      </c>
      <c r="V297" s="52">
        <v>0</v>
      </c>
      <c r="W297" s="52">
        <v>2</v>
      </c>
      <c r="X297" s="52">
        <v>0</v>
      </c>
      <c r="Y297" s="52">
        <v>0</v>
      </c>
      <c r="Z297" s="50">
        <v>0</v>
      </c>
      <c r="AA297" s="52">
        <v>0</v>
      </c>
      <c r="AB297" s="52">
        <v>1</v>
      </c>
      <c r="AC297" s="48" t="s">
        <v>317</v>
      </c>
      <c r="AD297" s="68" t="s">
        <v>338</v>
      </c>
      <c r="AE297" s="68">
        <v>0</v>
      </c>
      <c r="AF297" s="80">
        <v>0</v>
      </c>
      <c r="AG297" s="80">
        <v>0</v>
      </c>
      <c r="AH297" s="80">
        <v>0</v>
      </c>
      <c r="AI297" s="80">
        <v>0</v>
      </c>
      <c r="AJ297" s="80">
        <v>0</v>
      </c>
      <c r="AK297" s="122">
        <f>AE297+AF297+AG297+AH297</f>
        <v>0</v>
      </c>
      <c r="AL297" s="80">
        <v>2019</v>
      </c>
    </row>
    <row r="298" spans="1:38" s="37" customFormat="1" ht="60" customHeight="1" x14ac:dyDescent="0.25">
      <c r="A298" s="34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>
        <v>1</v>
      </c>
      <c r="T298" s="52">
        <v>2</v>
      </c>
      <c r="U298" s="52">
        <v>4</v>
      </c>
      <c r="V298" s="52">
        <v>0</v>
      </c>
      <c r="W298" s="52">
        <v>2</v>
      </c>
      <c r="X298" s="52">
        <v>0</v>
      </c>
      <c r="Y298" s="52">
        <v>0</v>
      </c>
      <c r="Z298" s="50">
        <v>0</v>
      </c>
      <c r="AA298" s="52">
        <v>0</v>
      </c>
      <c r="AB298" s="52">
        <v>2</v>
      </c>
      <c r="AC298" s="48" t="s">
        <v>318</v>
      </c>
      <c r="AD298" s="68" t="s">
        <v>338</v>
      </c>
      <c r="AE298" s="68">
        <v>12</v>
      </c>
      <c r="AF298" s="80">
        <v>12</v>
      </c>
      <c r="AG298" s="80">
        <v>12</v>
      </c>
      <c r="AH298" s="80">
        <v>12</v>
      </c>
      <c r="AI298" s="80">
        <v>12</v>
      </c>
      <c r="AJ298" s="80">
        <v>12</v>
      </c>
      <c r="AK298" s="122">
        <v>72</v>
      </c>
      <c r="AL298" s="80">
        <v>2019</v>
      </c>
    </row>
    <row r="299" spans="1:38" s="37" customFormat="1" ht="49.5" customHeight="1" x14ac:dyDescent="0.25">
      <c r="A299" s="343"/>
      <c r="B299" s="52">
        <v>0</v>
      </c>
      <c r="C299" s="52">
        <v>0</v>
      </c>
      <c r="D299" s="52">
        <v>9</v>
      </c>
      <c r="E299" s="52">
        <v>0</v>
      </c>
      <c r="F299" s="52">
        <v>7</v>
      </c>
      <c r="G299" s="52">
        <v>0</v>
      </c>
      <c r="H299" s="52">
        <v>7</v>
      </c>
      <c r="I299" s="52">
        <v>1</v>
      </c>
      <c r="J299" s="52">
        <v>2</v>
      </c>
      <c r="K299" s="52">
        <v>4</v>
      </c>
      <c r="L299" s="52"/>
      <c r="M299" s="52"/>
      <c r="N299" s="52">
        <v>1</v>
      </c>
      <c r="O299" s="52">
        <v>0</v>
      </c>
      <c r="P299" s="52">
        <v>3</v>
      </c>
      <c r="Q299" s="52">
        <v>9</v>
      </c>
      <c r="R299" s="52"/>
      <c r="S299" s="52">
        <v>1</v>
      </c>
      <c r="T299" s="52">
        <v>2</v>
      </c>
      <c r="U299" s="52">
        <v>4</v>
      </c>
      <c r="V299" s="52">
        <v>0</v>
      </c>
      <c r="W299" s="52">
        <v>2</v>
      </c>
      <c r="X299" s="52">
        <v>0</v>
      </c>
      <c r="Y299" s="52">
        <v>0</v>
      </c>
      <c r="Z299" s="50">
        <v>1</v>
      </c>
      <c r="AA299" s="52">
        <v>0</v>
      </c>
      <c r="AB299" s="52">
        <v>0</v>
      </c>
      <c r="AC299" s="48" t="s">
        <v>319</v>
      </c>
      <c r="AD299" s="68" t="s">
        <v>339</v>
      </c>
      <c r="AE299" s="105">
        <v>293218.14</v>
      </c>
      <c r="AF299" s="99">
        <v>268925.94</v>
      </c>
      <c r="AG299" s="99"/>
      <c r="AH299" s="109"/>
      <c r="AI299" s="109"/>
      <c r="AJ299" s="109"/>
      <c r="AK299" s="122">
        <f>AE299+AF299+AG299+AH299</f>
        <v>562144.08000000007</v>
      </c>
      <c r="AL299" s="80">
        <v>2015</v>
      </c>
    </row>
    <row r="300" spans="1:38" s="37" customFormat="1" ht="45" x14ac:dyDescent="0.25">
      <c r="A300" s="343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>
        <v>1</v>
      </c>
      <c r="T300" s="52">
        <v>2</v>
      </c>
      <c r="U300" s="52">
        <v>4</v>
      </c>
      <c r="V300" s="52">
        <v>0</v>
      </c>
      <c r="W300" s="52">
        <v>2</v>
      </c>
      <c r="X300" s="52">
        <v>0</v>
      </c>
      <c r="Y300" s="52">
        <v>0</v>
      </c>
      <c r="Z300" s="50">
        <v>1</v>
      </c>
      <c r="AA300" s="52">
        <v>0</v>
      </c>
      <c r="AB300" s="52">
        <v>1</v>
      </c>
      <c r="AC300" s="48" t="s">
        <v>103</v>
      </c>
      <c r="AD300" s="68" t="s">
        <v>418</v>
      </c>
      <c r="AE300" s="105" t="s">
        <v>40</v>
      </c>
      <c r="AF300" s="80">
        <v>760</v>
      </c>
      <c r="AG300" s="80">
        <v>746</v>
      </c>
      <c r="AH300" s="80">
        <v>758</v>
      </c>
      <c r="AI300" s="80">
        <v>758</v>
      </c>
      <c r="AJ300" s="80">
        <v>758</v>
      </c>
      <c r="AK300" s="122">
        <v>3780</v>
      </c>
      <c r="AL300" s="104">
        <v>2019</v>
      </c>
    </row>
    <row r="301" spans="1:38" s="37" customFormat="1" ht="30" customHeight="1" x14ac:dyDescent="0.25">
      <c r="A301" s="343"/>
      <c r="B301" s="52">
        <v>0</v>
      </c>
      <c r="C301" s="52">
        <v>0</v>
      </c>
      <c r="D301" s="52">
        <v>9</v>
      </c>
      <c r="E301" s="52">
        <v>0</v>
      </c>
      <c r="F301" s="52">
        <v>7</v>
      </c>
      <c r="G301" s="52">
        <v>0</v>
      </c>
      <c r="H301" s="52">
        <v>7</v>
      </c>
      <c r="I301" s="52">
        <v>1</v>
      </c>
      <c r="J301" s="52">
        <v>2</v>
      </c>
      <c r="K301" s="52">
        <v>4</v>
      </c>
      <c r="L301" s="52"/>
      <c r="M301" s="52"/>
      <c r="N301" s="52">
        <v>2</v>
      </c>
      <c r="O301" s="52">
        <v>0</v>
      </c>
      <c r="P301" s="52">
        <v>4</v>
      </c>
      <c r="Q301" s="52">
        <v>7</v>
      </c>
      <c r="R301" s="52"/>
      <c r="S301" s="52">
        <v>1</v>
      </c>
      <c r="T301" s="52">
        <v>2</v>
      </c>
      <c r="U301" s="52">
        <v>4</v>
      </c>
      <c r="V301" s="52">
        <v>0</v>
      </c>
      <c r="W301" s="52">
        <v>2</v>
      </c>
      <c r="X301" s="52">
        <v>0</v>
      </c>
      <c r="Y301" s="52">
        <v>0</v>
      </c>
      <c r="Z301" s="50">
        <v>2</v>
      </c>
      <c r="AA301" s="52">
        <v>0</v>
      </c>
      <c r="AB301" s="52">
        <v>0</v>
      </c>
      <c r="AC301" s="320" t="s">
        <v>320</v>
      </c>
      <c r="AD301" s="68" t="s">
        <v>339</v>
      </c>
      <c r="AE301" s="105">
        <v>226535.54</v>
      </c>
      <c r="AF301" s="109">
        <v>209226</v>
      </c>
      <c r="AG301" s="109"/>
      <c r="AH301" s="109"/>
      <c r="AI301" s="109"/>
      <c r="AJ301" s="109"/>
      <c r="AK301" s="105">
        <f>AE301+AF301+AG301+AH301</f>
        <v>435761.54000000004</v>
      </c>
      <c r="AL301" s="104">
        <v>2015</v>
      </c>
    </row>
    <row r="302" spans="1:38" s="37" customFormat="1" x14ac:dyDescent="0.25">
      <c r="A302" s="343"/>
      <c r="B302" s="52">
        <v>0</v>
      </c>
      <c r="C302" s="52">
        <v>0</v>
      </c>
      <c r="D302" s="52">
        <v>9</v>
      </c>
      <c r="E302" s="52">
        <v>0</v>
      </c>
      <c r="F302" s="52">
        <v>7</v>
      </c>
      <c r="G302" s="52">
        <v>0</v>
      </c>
      <c r="H302" s="52">
        <v>7</v>
      </c>
      <c r="I302" s="52">
        <v>1</v>
      </c>
      <c r="J302" s="52">
        <v>2</v>
      </c>
      <c r="K302" s="52">
        <v>4</v>
      </c>
      <c r="L302" s="52">
        <v>0</v>
      </c>
      <c r="M302" s="52">
        <v>2</v>
      </c>
      <c r="N302" s="52">
        <v>2</v>
      </c>
      <c r="O302" s="52">
        <v>0</v>
      </c>
      <c r="P302" s="52">
        <v>0</v>
      </c>
      <c r="Q302" s="52">
        <v>6</v>
      </c>
      <c r="R302" s="52" t="s">
        <v>220</v>
      </c>
      <c r="S302" s="52">
        <v>1</v>
      </c>
      <c r="T302" s="52">
        <v>2</v>
      </c>
      <c r="U302" s="52">
        <v>4</v>
      </c>
      <c r="V302" s="52">
        <v>0</v>
      </c>
      <c r="W302" s="52">
        <v>2</v>
      </c>
      <c r="X302" s="52">
        <v>0</v>
      </c>
      <c r="Y302" s="52">
        <v>0</v>
      </c>
      <c r="Z302" s="50">
        <v>2</v>
      </c>
      <c r="AA302" s="52">
        <v>0</v>
      </c>
      <c r="AB302" s="52">
        <v>0</v>
      </c>
      <c r="AC302" s="321"/>
      <c r="AD302" s="68" t="s">
        <v>339</v>
      </c>
      <c r="AE302" s="105"/>
      <c r="AF302" s="109"/>
      <c r="AG302" s="167">
        <v>237108</v>
      </c>
      <c r="AH302" s="167">
        <v>282964</v>
      </c>
      <c r="AI302" s="167">
        <v>282964</v>
      </c>
      <c r="AJ302" s="167">
        <v>282964</v>
      </c>
      <c r="AK302" s="159">
        <f>AG302+AH302+AI302+AJ302</f>
        <v>1086000</v>
      </c>
      <c r="AL302" s="104">
        <v>2019</v>
      </c>
    </row>
    <row r="303" spans="1:38" s="37" customFormat="1" ht="45" x14ac:dyDescent="0.25">
      <c r="A303" s="343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>
        <v>1</v>
      </c>
      <c r="T303" s="52">
        <v>2</v>
      </c>
      <c r="U303" s="52">
        <v>4</v>
      </c>
      <c r="V303" s="52">
        <v>0</v>
      </c>
      <c r="W303" s="52">
        <v>2</v>
      </c>
      <c r="X303" s="52">
        <v>0</v>
      </c>
      <c r="Y303" s="52">
        <v>0</v>
      </c>
      <c r="Z303" s="50">
        <v>2</v>
      </c>
      <c r="AA303" s="52">
        <v>0</v>
      </c>
      <c r="AB303" s="52">
        <v>1</v>
      </c>
      <c r="AC303" s="54" t="s">
        <v>105</v>
      </c>
      <c r="AD303" s="68" t="s">
        <v>104</v>
      </c>
      <c r="AE303" s="105" t="s">
        <v>40</v>
      </c>
      <c r="AF303" s="123" t="s">
        <v>119</v>
      </c>
      <c r="AG303" s="123" t="s">
        <v>119</v>
      </c>
      <c r="AH303" s="123" t="s">
        <v>472</v>
      </c>
      <c r="AI303" s="123" t="s">
        <v>472</v>
      </c>
      <c r="AJ303" s="123" t="s">
        <v>472</v>
      </c>
      <c r="AK303" s="122" t="s">
        <v>473</v>
      </c>
      <c r="AL303" s="104">
        <v>2019</v>
      </c>
    </row>
    <row r="304" spans="1:38" s="37" customFormat="1" ht="30" customHeight="1" x14ac:dyDescent="0.25">
      <c r="A304" s="343"/>
      <c r="B304" s="52">
        <v>0</v>
      </c>
      <c r="C304" s="85">
        <v>1</v>
      </c>
      <c r="D304" s="85">
        <v>0</v>
      </c>
      <c r="E304" s="52">
        <v>0</v>
      </c>
      <c r="F304" s="52">
        <v>7</v>
      </c>
      <c r="G304" s="52">
        <v>0</v>
      </c>
      <c r="H304" s="52">
        <v>7</v>
      </c>
      <c r="I304" s="52">
        <v>1</v>
      </c>
      <c r="J304" s="52">
        <v>2</v>
      </c>
      <c r="K304" s="52">
        <v>4</v>
      </c>
      <c r="L304" s="52"/>
      <c r="M304" s="52"/>
      <c r="N304" s="52">
        <v>2</v>
      </c>
      <c r="O304" s="52">
        <v>0</v>
      </c>
      <c r="P304" s="52">
        <v>4</v>
      </c>
      <c r="Q304" s="52">
        <v>7</v>
      </c>
      <c r="R304" s="52"/>
      <c r="S304" s="52">
        <v>1</v>
      </c>
      <c r="T304" s="52">
        <v>2</v>
      </c>
      <c r="U304" s="52">
        <v>4</v>
      </c>
      <c r="V304" s="52">
        <v>0</v>
      </c>
      <c r="W304" s="52">
        <v>2</v>
      </c>
      <c r="X304" s="52">
        <v>0</v>
      </c>
      <c r="Y304" s="52">
        <v>0</v>
      </c>
      <c r="Z304" s="50">
        <v>3</v>
      </c>
      <c r="AA304" s="52">
        <v>0</v>
      </c>
      <c r="AB304" s="52">
        <v>0</v>
      </c>
      <c r="AC304" s="320" t="s">
        <v>106</v>
      </c>
      <c r="AD304" s="68" t="s">
        <v>339</v>
      </c>
      <c r="AE304" s="105">
        <v>5340</v>
      </c>
      <c r="AF304" s="109">
        <v>5340</v>
      </c>
      <c r="AG304" s="109"/>
      <c r="AH304" s="109"/>
      <c r="AI304" s="109"/>
      <c r="AJ304" s="109"/>
      <c r="AK304" s="105">
        <f>AE304+AF304+AG304+AH304</f>
        <v>10680</v>
      </c>
      <c r="AL304" s="104">
        <v>2015</v>
      </c>
    </row>
    <row r="305" spans="1:38" s="37" customFormat="1" x14ac:dyDescent="0.25">
      <c r="A305" s="343"/>
      <c r="B305" s="52">
        <v>0</v>
      </c>
      <c r="C305" s="85">
        <v>0</v>
      </c>
      <c r="D305" s="85">
        <v>5</v>
      </c>
      <c r="E305" s="52">
        <v>0</v>
      </c>
      <c r="F305" s="52">
        <v>7</v>
      </c>
      <c r="G305" s="52">
        <v>0</v>
      </c>
      <c r="H305" s="52">
        <v>7</v>
      </c>
      <c r="I305" s="52">
        <v>1</v>
      </c>
      <c r="J305" s="52">
        <v>2</v>
      </c>
      <c r="K305" s="52">
        <v>4</v>
      </c>
      <c r="L305" s="52">
        <v>0</v>
      </c>
      <c r="M305" s="52">
        <v>2</v>
      </c>
      <c r="N305" s="52">
        <v>2</v>
      </c>
      <c r="O305" s="52">
        <v>0</v>
      </c>
      <c r="P305" s="52">
        <v>0</v>
      </c>
      <c r="Q305" s="52">
        <v>6</v>
      </c>
      <c r="R305" s="52" t="s">
        <v>220</v>
      </c>
      <c r="S305" s="52">
        <v>1</v>
      </c>
      <c r="T305" s="52">
        <v>2</v>
      </c>
      <c r="U305" s="52">
        <v>4</v>
      </c>
      <c r="V305" s="52">
        <v>0</v>
      </c>
      <c r="W305" s="52">
        <v>2</v>
      </c>
      <c r="X305" s="52">
        <v>0</v>
      </c>
      <c r="Y305" s="52">
        <v>0</v>
      </c>
      <c r="Z305" s="50">
        <v>3</v>
      </c>
      <c r="AA305" s="52">
        <v>0</v>
      </c>
      <c r="AB305" s="52">
        <v>0</v>
      </c>
      <c r="AC305" s="321"/>
      <c r="AD305" s="68" t="s">
        <v>339</v>
      </c>
      <c r="AE305" s="105"/>
      <c r="AF305" s="109"/>
      <c r="AG305" s="167">
        <v>5640</v>
      </c>
      <c r="AH305" s="167"/>
      <c r="AI305" s="167"/>
      <c r="AJ305" s="167"/>
      <c r="AK305" s="159">
        <f>AG305</f>
        <v>5640</v>
      </c>
      <c r="AL305" s="104">
        <v>2016</v>
      </c>
    </row>
    <row r="306" spans="1:38" s="37" customFormat="1" ht="30" customHeight="1" x14ac:dyDescent="0.25">
      <c r="A306" s="343"/>
      <c r="B306" s="52"/>
      <c r="C306" s="85"/>
      <c r="D306" s="85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>
        <v>1</v>
      </c>
      <c r="T306" s="52">
        <v>2</v>
      </c>
      <c r="U306" s="52">
        <v>4</v>
      </c>
      <c r="V306" s="52">
        <v>0</v>
      </c>
      <c r="W306" s="52">
        <v>2</v>
      </c>
      <c r="X306" s="52">
        <v>0</v>
      </c>
      <c r="Y306" s="52">
        <v>0</v>
      </c>
      <c r="Z306" s="50">
        <v>3</v>
      </c>
      <c r="AA306" s="52">
        <v>0</v>
      </c>
      <c r="AB306" s="52">
        <v>1</v>
      </c>
      <c r="AC306" s="54" t="s">
        <v>107</v>
      </c>
      <c r="AD306" s="68" t="s">
        <v>104</v>
      </c>
      <c r="AE306" s="105" t="s">
        <v>40</v>
      </c>
      <c r="AF306" s="124" t="s">
        <v>108</v>
      </c>
      <c r="AG306" s="124" t="s">
        <v>108</v>
      </c>
      <c r="AH306" s="124" t="s">
        <v>108</v>
      </c>
      <c r="AI306" s="124" t="s">
        <v>108</v>
      </c>
      <c r="AJ306" s="124" t="s">
        <v>108</v>
      </c>
      <c r="AK306" s="122" t="s">
        <v>108</v>
      </c>
      <c r="AL306" s="104">
        <v>2019</v>
      </c>
    </row>
    <row r="307" spans="1:38" s="37" customFormat="1" ht="43.5" customHeight="1" x14ac:dyDescent="0.25">
      <c r="A307" s="343"/>
      <c r="B307" s="52">
        <v>0</v>
      </c>
      <c r="C307" s="52">
        <v>0</v>
      </c>
      <c r="D307" s="52">
        <v>9</v>
      </c>
      <c r="E307" s="52">
        <v>0</v>
      </c>
      <c r="F307" s="52">
        <v>7</v>
      </c>
      <c r="G307" s="52">
        <v>0</v>
      </c>
      <c r="H307" s="52">
        <v>9</v>
      </c>
      <c r="I307" s="52">
        <v>1</v>
      </c>
      <c r="J307" s="52">
        <v>2</v>
      </c>
      <c r="K307" s="52">
        <v>4</v>
      </c>
      <c r="L307" s="52"/>
      <c r="M307" s="52"/>
      <c r="N307" s="52">
        <v>1</v>
      </c>
      <c r="O307" s="52">
        <v>0</v>
      </c>
      <c r="P307" s="52">
        <v>4</v>
      </c>
      <c r="Q307" s="52">
        <v>1</v>
      </c>
      <c r="R307" s="52"/>
      <c r="S307" s="52">
        <v>1</v>
      </c>
      <c r="T307" s="52">
        <v>2</v>
      </c>
      <c r="U307" s="52">
        <v>4</v>
      </c>
      <c r="V307" s="52">
        <v>0</v>
      </c>
      <c r="W307" s="52">
        <v>2</v>
      </c>
      <c r="X307" s="52">
        <v>0</v>
      </c>
      <c r="Y307" s="52">
        <v>0</v>
      </c>
      <c r="Z307" s="50">
        <v>4</v>
      </c>
      <c r="AA307" s="52">
        <v>0</v>
      </c>
      <c r="AB307" s="52">
        <v>0</v>
      </c>
      <c r="AC307" s="358" t="s">
        <v>109</v>
      </c>
      <c r="AD307" s="68" t="s">
        <v>339</v>
      </c>
      <c r="AE307" s="105">
        <v>100000</v>
      </c>
      <c r="AF307" s="110">
        <v>50000</v>
      </c>
      <c r="AG307" s="110"/>
      <c r="AH307" s="109"/>
      <c r="AI307" s="109"/>
      <c r="AJ307" s="109"/>
      <c r="AK307" s="105">
        <f>AE307+AF307+AG307+AH307</f>
        <v>150000</v>
      </c>
      <c r="AL307" s="104">
        <v>2015</v>
      </c>
    </row>
    <row r="308" spans="1:38" s="37" customFormat="1" ht="24" customHeight="1" x14ac:dyDescent="0.25">
      <c r="A308" s="343"/>
      <c r="B308" s="52">
        <v>0</v>
      </c>
      <c r="C308" s="52">
        <v>0</v>
      </c>
      <c r="D308" s="52">
        <v>9</v>
      </c>
      <c r="E308" s="52">
        <v>0</v>
      </c>
      <c r="F308" s="52">
        <v>7</v>
      </c>
      <c r="G308" s="52">
        <v>0</v>
      </c>
      <c r="H308" s="52">
        <v>9</v>
      </c>
      <c r="I308" s="52">
        <v>1</v>
      </c>
      <c r="J308" s="52">
        <v>2</v>
      </c>
      <c r="K308" s="52">
        <v>4</v>
      </c>
      <c r="L308" s="52">
        <v>0</v>
      </c>
      <c r="M308" s="52">
        <v>2</v>
      </c>
      <c r="N308" s="52">
        <v>2</v>
      </c>
      <c r="O308" s="52">
        <v>0</v>
      </c>
      <c r="P308" s="52">
        <v>0</v>
      </c>
      <c r="Q308" s="52">
        <v>2</v>
      </c>
      <c r="R308" s="52" t="s">
        <v>217</v>
      </c>
      <c r="S308" s="52">
        <v>1</v>
      </c>
      <c r="T308" s="52">
        <v>2</v>
      </c>
      <c r="U308" s="52">
        <v>4</v>
      </c>
      <c r="V308" s="52">
        <v>0</v>
      </c>
      <c r="W308" s="52">
        <v>2</v>
      </c>
      <c r="X308" s="52">
        <v>0</v>
      </c>
      <c r="Y308" s="52">
        <v>0</v>
      </c>
      <c r="Z308" s="50">
        <v>4</v>
      </c>
      <c r="AA308" s="52">
        <v>0</v>
      </c>
      <c r="AB308" s="52">
        <v>0</v>
      </c>
      <c r="AC308" s="359"/>
      <c r="AD308" s="68" t="s">
        <v>339</v>
      </c>
      <c r="AE308" s="105"/>
      <c r="AF308" s="110"/>
      <c r="AG308" s="169"/>
      <c r="AH308" s="167"/>
      <c r="AI308" s="167"/>
      <c r="AJ308" s="167"/>
      <c r="AK308" s="159">
        <f>AG308</f>
        <v>0</v>
      </c>
      <c r="AL308" s="104"/>
    </row>
    <row r="309" spans="1:38" s="37" customFormat="1" ht="30" customHeight="1" x14ac:dyDescent="0.25">
      <c r="A309" s="343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>
        <v>1</v>
      </c>
      <c r="T309" s="52">
        <v>2</v>
      </c>
      <c r="U309" s="52">
        <v>4</v>
      </c>
      <c r="V309" s="52">
        <v>0</v>
      </c>
      <c r="W309" s="52">
        <v>2</v>
      </c>
      <c r="X309" s="52">
        <v>0</v>
      </c>
      <c r="Y309" s="52">
        <v>0</v>
      </c>
      <c r="Z309" s="50">
        <v>4</v>
      </c>
      <c r="AA309" s="52">
        <v>0</v>
      </c>
      <c r="AB309" s="52">
        <v>1</v>
      </c>
      <c r="AC309" s="90" t="s">
        <v>120</v>
      </c>
      <c r="AD309" s="68" t="s">
        <v>338</v>
      </c>
      <c r="AE309" s="105" t="s">
        <v>40</v>
      </c>
      <c r="AF309" s="142">
        <v>3</v>
      </c>
      <c r="AG309" s="142">
        <v>3</v>
      </c>
      <c r="AH309" s="142">
        <v>3</v>
      </c>
      <c r="AI309" s="142">
        <v>3</v>
      </c>
      <c r="AJ309" s="142">
        <v>3</v>
      </c>
      <c r="AK309" s="122">
        <v>3</v>
      </c>
      <c r="AL309" s="104">
        <v>2019</v>
      </c>
    </row>
    <row r="310" spans="1:38" s="37" customFormat="1" ht="42" customHeight="1" x14ac:dyDescent="0.25">
      <c r="A310" s="343"/>
      <c r="B310" s="52">
        <v>0</v>
      </c>
      <c r="C310" s="52">
        <v>0</v>
      </c>
      <c r="D310" s="52">
        <v>9</v>
      </c>
      <c r="E310" s="52">
        <v>0</v>
      </c>
      <c r="F310" s="52">
        <v>7</v>
      </c>
      <c r="G310" s="52">
        <v>0</v>
      </c>
      <c r="H310" s="52">
        <v>7</v>
      </c>
      <c r="I310" s="52">
        <v>1</v>
      </c>
      <c r="J310" s="52">
        <v>2</v>
      </c>
      <c r="K310" s="52">
        <v>4</v>
      </c>
      <c r="L310" s="52"/>
      <c r="M310" s="52"/>
      <c r="N310" s="52">
        <v>2</v>
      </c>
      <c r="O310" s="52">
        <v>0</v>
      </c>
      <c r="P310" s="52">
        <v>3</v>
      </c>
      <c r="Q310" s="52">
        <v>8</v>
      </c>
      <c r="R310" s="52"/>
      <c r="S310" s="52">
        <v>1</v>
      </c>
      <c r="T310" s="52">
        <v>2</v>
      </c>
      <c r="U310" s="52">
        <v>4</v>
      </c>
      <c r="V310" s="52">
        <v>0</v>
      </c>
      <c r="W310" s="52">
        <v>2</v>
      </c>
      <c r="X310" s="52">
        <v>0</v>
      </c>
      <c r="Y310" s="52">
        <v>0</v>
      </c>
      <c r="Z310" s="50">
        <v>5</v>
      </c>
      <c r="AA310" s="52">
        <v>0</v>
      </c>
      <c r="AB310" s="52">
        <v>0</v>
      </c>
      <c r="AC310" s="48" t="s">
        <v>110</v>
      </c>
      <c r="AD310" s="68" t="s">
        <v>339</v>
      </c>
      <c r="AE310" s="105">
        <v>49619.519999999997</v>
      </c>
      <c r="AF310" s="97"/>
      <c r="AG310" s="100"/>
      <c r="AH310" s="100"/>
      <c r="AI310" s="100"/>
      <c r="AJ310" s="100"/>
      <c r="AK310" s="105">
        <f>AE310+AF310+AG310+AH310</f>
        <v>49619.519999999997</v>
      </c>
      <c r="AL310" s="104">
        <v>2014</v>
      </c>
    </row>
    <row r="311" spans="1:38" s="37" customFormat="1" ht="29.25" customHeight="1" x14ac:dyDescent="0.25">
      <c r="A311" s="343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>
        <v>1</v>
      </c>
      <c r="T311" s="52">
        <v>2</v>
      </c>
      <c r="U311" s="52">
        <v>4</v>
      </c>
      <c r="V311" s="52">
        <v>0</v>
      </c>
      <c r="W311" s="52">
        <v>2</v>
      </c>
      <c r="X311" s="52">
        <v>0</v>
      </c>
      <c r="Y311" s="52">
        <v>0</v>
      </c>
      <c r="Z311" s="50">
        <v>5</v>
      </c>
      <c r="AA311" s="52">
        <v>0</v>
      </c>
      <c r="AB311" s="52">
        <v>1</v>
      </c>
      <c r="AC311" s="54" t="s">
        <v>111</v>
      </c>
      <c r="AD311" s="68" t="s">
        <v>338</v>
      </c>
      <c r="AE311" s="105" t="s">
        <v>40</v>
      </c>
      <c r="AF311" s="97"/>
      <c r="AG311" s="100"/>
      <c r="AH311" s="100"/>
      <c r="AI311" s="100"/>
      <c r="AJ311" s="100"/>
      <c r="AK311" s="105"/>
      <c r="AL311" s="104">
        <v>2014</v>
      </c>
    </row>
    <row r="312" spans="1:38" s="37" customFormat="1" ht="33" customHeight="1" x14ac:dyDescent="0.25">
      <c r="A312" s="343"/>
      <c r="B312" s="52">
        <v>0</v>
      </c>
      <c r="C312" s="52">
        <v>0</v>
      </c>
      <c r="D312" s="52">
        <v>9</v>
      </c>
      <c r="E312" s="52">
        <v>0</v>
      </c>
      <c r="F312" s="52">
        <v>7</v>
      </c>
      <c r="G312" s="52">
        <v>0</v>
      </c>
      <c r="H312" s="52">
        <v>2</v>
      </c>
      <c r="I312" s="52">
        <v>1</v>
      </c>
      <c r="J312" s="52">
        <v>2</v>
      </c>
      <c r="K312" s="52">
        <v>4</v>
      </c>
      <c r="L312" s="52"/>
      <c r="M312" s="52"/>
      <c r="N312" s="52">
        <v>5</v>
      </c>
      <c r="O312" s="52">
        <v>0</v>
      </c>
      <c r="P312" s="52">
        <v>9</v>
      </c>
      <c r="Q312" s="52">
        <v>7</v>
      </c>
      <c r="R312" s="52"/>
      <c r="S312" s="52">
        <v>1</v>
      </c>
      <c r="T312" s="52">
        <v>2</v>
      </c>
      <c r="U312" s="52">
        <v>4</v>
      </c>
      <c r="V312" s="52">
        <v>0</v>
      </c>
      <c r="W312" s="52">
        <v>2</v>
      </c>
      <c r="X312" s="52">
        <v>0</v>
      </c>
      <c r="Y312" s="52">
        <v>0</v>
      </c>
      <c r="Z312" s="50">
        <v>6</v>
      </c>
      <c r="AA312" s="52">
        <v>0</v>
      </c>
      <c r="AB312" s="52">
        <v>0</v>
      </c>
      <c r="AC312" s="86" t="s">
        <v>112</v>
      </c>
      <c r="AD312" s="68" t="s">
        <v>339</v>
      </c>
      <c r="AE312" s="105">
        <v>370840</v>
      </c>
      <c r="AF312" s="97"/>
      <c r="AG312" s="66"/>
      <c r="AH312" s="70"/>
      <c r="AI312" s="70"/>
      <c r="AJ312" s="70"/>
      <c r="AK312" s="105">
        <f>AE312+AF310+AG312+AH312</f>
        <v>370840</v>
      </c>
      <c r="AL312" s="104">
        <v>2014</v>
      </c>
    </row>
    <row r="313" spans="1:38" s="37" customFormat="1" ht="46.5" customHeight="1" x14ac:dyDescent="0.25">
      <c r="A313" s="343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>
        <v>1</v>
      </c>
      <c r="T313" s="52">
        <v>2</v>
      </c>
      <c r="U313" s="52">
        <v>4</v>
      </c>
      <c r="V313" s="52">
        <v>0</v>
      </c>
      <c r="W313" s="52">
        <v>2</v>
      </c>
      <c r="X313" s="52">
        <v>0</v>
      </c>
      <c r="Y313" s="52">
        <v>0</v>
      </c>
      <c r="Z313" s="50">
        <v>6</v>
      </c>
      <c r="AA313" s="52">
        <v>0</v>
      </c>
      <c r="AB313" s="52">
        <v>1</v>
      </c>
      <c r="AC313" s="86" t="s">
        <v>113</v>
      </c>
      <c r="AD313" s="68" t="s">
        <v>338</v>
      </c>
      <c r="AE313" s="105" t="s">
        <v>40</v>
      </c>
      <c r="AF313" s="97"/>
      <c r="AG313" s="66"/>
      <c r="AH313" s="70"/>
      <c r="AI313" s="70"/>
      <c r="AJ313" s="70"/>
      <c r="AK313" s="122"/>
      <c r="AL313" s="80">
        <v>2014</v>
      </c>
    </row>
    <row r="314" spans="1:38" s="240" customFormat="1" ht="66.75" customHeight="1" x14ac:dyDescent="0.25">
      <c r="A314" s="343"/>
      <c r="B314" s="235"/>
      <c r="C314" s="235"/>
      <c r="D314" s="235"/>
      <c r="E314" s="235"/>
      <c r="F314" s="235"/>
      <c r="G314" s="235"/>
      <c r="H314" s="235"/>
      <c r="I314" s="235"/>
      <c r="J314" s="235"/>
      <c r="K314" s="235"/>
      <c r="L314" s="235"/>
      <c r="M314" s="235"/>
      <c r="N314" s="235"/>
      <c r="O314" s="235"/>
      <c r="P314" s="235"/>
      <c r="Q314" s="235"/>
      <c r="R314" s="235"/>
      <c r="S314" s="235"/>
      <c r="T314" s="235"/>
      <c r="U314" s="235"/>
      <c r="V314" s="235"/>
      <c r="W314" s="235"/>
      <c r="X314" s="235"/>
      <c r="Y314" s="235"/>
      <c r="Z314" s="235"/>
      <c r="AA314" s="235"/>
      <c r="AB314" s="235"/>
      <c r="AC314" s="184" t="s">
        <v>491</v>
      </c>
      <c r="AD314" s="236" t="s">
        <v>339</v>
      </c>
      <c r="AE314" s="201"/>
      <c r="AF314" s="237"/>
      <c r="AG314" s="238"/>
      <c r="AH314" s="238"/>
      <c r="AI314" s="238"/>
      <c r="AJ314" s="238"/>
      <c r="AK314" s="239"/>
      <c r="AL314" s="238"/>
    </row>
    <row r="315" spans="1:38" s="240" customFormat="1" ht="84" customHeight="1" x14ac:dyDescent="0.25">
      <c r="A315" s="343"/>
      <c r="B315" s="235">
        <v>0</v>
      </c>
      <c r="C315" s="235">
        <v>0</v>
      </c>
      <c r="D315" s="235">
        <v>9</v>
      </c>
      <c r="E315" s="235">
        <v>0</v>
      </c>
      <c r="F315" s="235">
        <v>7</v>
      </c>
      <c r="G315" s="235">
        <v>0</v>
      </c>
      <c r="H315" s="235">
        <v>2</v>
      </c>
      <c r="I315" s="235">
        <v>1</v>
      </c>
      <c r="J315" s="235">
        <v>2</v>
      </c>
      <c r="K315" s="235">
        <v>4</v>
      </c>
      <c r="L315" s="235">
        <v>0</v>
      </c>
      <c r="M315" s="235">
        <v>2</v>
      </c>
      <c r="N315" s="235" t="s">
        <v>478</v>
      </c>
      <c r="O315" s="235">
        <v>0</v>
      </c>
      <c r="P315" s="235">
        <v>9</v>
      </c>
      <c r="Q315" s="235">
        <v>7</v>
      </c>
      <c r="R315" s="235" t="s">
        <v>220</v>
      </c>
      <c r="S315" s="235">
        <v>1</v>
      </c>
      <c r="T315" s="235">
        <v>2</v>
      </c>
      <c r="U315" s="235">
        <v>4</v>
      </c>
      <c r="V315" s="235">
        <v>0</v>
      </c>
      <c r="W315" s="235">
        <v>2</v>
      </c>
      <c r="X315" s="235">
        <v>0</v>
      </c>
      <c r="Y315" s="235">
        <v>0</v>
      </c>
      <c r="Z315" s="235">
        <v>7</v>
      </c>
      <c r="AA315" s="235">
        <v>0</v>
      </c>
      <c r="AB315" s="235">
        <v>0</v>
      </c>
      <c r="AC315" s="184" t="s">
        <v>489</v>
      </c>
      <c r="AD315" s="236" t="s">
        <v>339</v>
      </c>
      <c r="AE315" s="201"/>
      <c r="AF315" s="237"/>
      <c r="AG315" s="238"/>
      <c r="AH315" s="370">
        <v>1000</v>
      </c>
      <c r="AI315" s="238"/>
      <c r="AJ315" s="238"/>
      <c r="AK315" s="201">
        <v>1000</v>
      </c>
      <c r="AL315" s="238">
        <v>2017</v>
      </c>
    </row>
    <row r="316" spans="1:38" s="240" customFormat="1" ht="23.25" customHeight="1" x14ac:dyDescent="0.25">
      <c r="A316" s="343"/>
      <c r="B316" s="235">
        <v>0</v>
      </c>
      <c r="C316" s="235">
        <v>0</v>
      </c>
      <c r="D316" s="235">
        <v>9</v>
      </c>
      <c r="E316" s="235">
        <v>0</v>
      </c>
      <c r="F316" s="235">
        <v>7</v>
      </c>
      <c r="G316" s="235">
        <v>0</v>
      </c>
      <c r="H316" s="235">
        <v>2</v>
      </c>
      <c r="I316" s="235">
        <v>1</v>
      </c>
      <c r="J316" s="235">
        <v>2</v>
      </c>
      <c r="K316" s="235">
        <v>4</v>
      </c>
      <c r="L316" s="235">
        <v>0</v>
      </c>
      <c r="M316" s="235">
        <v>2</v>
      </c>
      <c r="N316" s="235">
        <v>1</v>
      </c>
      <c r="O316" s="235">
        <v>0</v>
      </c>
      <c r="P316" s="235">
        <v>9</v>
      </c>
      <c r="Q316" s="235">
        <v>7</v>
      </c>
      <c r="R316" s="235" t="s">
        <v>220</v>
      </c>
      <c r="S316" s="235">
        <v>1</v>
      </c>
      <c r="T316" s="235">
        <v>2</v>
      </c>
      <c r="U316" s="235">
        <v>4</v>
      </c>
      <c r="V316" s="235">
        <v>0</v>
      </c>
      <c r="W316" s="235">
        <v>2</v>
      </c>
      <c r="X316" s="235">
        <v>0</v>
      </c>
      <c r="Y316" s="235">
        <v>0</v>
      </c>
      <c r="Z316" s="235">
        <v>7</v>
      </c>
      <c r="AA316" s="235">
        <v>0</v>
      </c>
      <c r="AB316" s="235">
        <v>0</v>
      </c>
      <c r="AC316" s="184" t="s">
        <v>502</v>
      </c>
      <c r="AD316" s="236"/>
      <c r="AE316" s="201"/>
      <c r="AF316" s="237"/>
      <c r="AG316" s="238"/>
      <c r="AH316" s="370">
        <v>98000</v>
      </c>
      <c r="AI316" s="238"/>
      <c r="AJ316" s="238"/>
      <c r="AK316" s="201">
        <v>98000</v>
      </c>
      <c r="AL316" s="238">
        <v>2017</v>
      </c>
    </row>
    <row r="317" spans="1:38" s="240" customFormat="1" ht="30" x14ac:dyDescent="0.25">
      <c r="A317" s="343"/>
      <c r="B317" s="235"/>
      <c r="C317" s="235"/>
      <c r="D317" s="235"/>
      <c r="E317" s="235"/>
      <c r="F317" s="235"/>
      <c r="G317" s="235"/>
      <c r="H317" s="235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>
        <v>1</v>
      </c>
      <c r="T317" s="235">
        <v>2</v>
      </c>
      <c r="U317" s="235">
        <v>4</v>
      </c>
      <c r="V317" s="235">
        <v>0</v>
      </c>
      <c r="W317" s="235">
        <v>2</v>
      </c>
      <c r="X317" s="235">
        <v>0</v>
      </c>
      <c r="Y317" s="235">
        <v>0</v>
      </c>
      <c r="Z317" s="235">
        <v>7</v>
      </c>
      <c r="AA317" s="235">
        <v>0</v>
      </c>
      <c r="AB317" s="235">
        <v>1</v>
      </c>
      <c r="AC317" s="184" t="s">
        <v>490</v>
      </c>
      <c r="AD317" s="236" t="s">
        <v>413</v>
      </c>
      <c r="AE317" s="201"/>
      <c r="AF317" s="237"/>
      <c r="AG317" s="238"/>
      <c r="AH317" s="238">
        <v>40</v>
      </c>
      <c r="AI317" s="238"/>
      <c r="AJ317" s="238"/>
      <c r="AK317" s="239">
        <v>40</v>
      </c>
      <c r="AL317" s="238">
        <v>2017</v>
      </c>
    </row>
    <row r="318" spans="1:38" s="240" customFormat="1" ht="45" x14ac:dyDescent="0.25">
      <c r="A318" s="343"/>
      <c r="B318" s="235">
        <v>0</v>
      </c>
      <c r="C318" s="235">
        <v>0</v>
      </c>
      <c r="D318" s="235">
        <v>9</v>
      </c>
      <c r="E318" s="235">
        <v>0</v>
      </c>
      <c r="F318" s="235">
        <v>7</v>
      </c>
      <c r="G318" s="235">
        <v>0</v>
      </c>
      <c r="H318" s="235">
        <v>7</v>
      </c>
      <c r="I318" s="235">
        <v>1</v>
      </c>
      <c r="J318" s="235">
        <v>2</v>
      </c>
      <c r="K318" s="235">
        <v>4</v>
      </c>
      <c r="L318" s="235">
        <v>0</v>
      </c>
      <c r="M318" s="235">
        <v>1</v>
      </c>
      <c r="N318" s="235">
        <v>2</v>
      </c>
      <c r="O318" s="235">
        <v>0</v>
      </c>
      <c r="P318" s="235">
        <v>0</v>
      </c>
      <c r="Q318" s="235">
        <v>5</v>
      </c>
      <c r="R318" s="235" t="s">
        <v>220</v>
      </c>
      <c r="S318" s="235">
        <v>1</v>
      </c>
      <c r="T318" s="235">
        <v>2</v>
      </c>
      <c r="U318" s="235">
        <v>4</v>
      </c>
      <c r="V318" s="235">
        <v>0</v>
      </c>
      <c r="W318" s="235">
        <v>2</v>
      </c>
      <c r="X318" s="235">
        <v>0</v>
      </c>
      <c r="Y318" s="235">
        <v>0</v>
      </c>
      <c r="Z318" s="235">
        <v>8</v>
      </c>
      <c r="AA318" s="235">
        <v>0</v>
      </c>
      <c r="AB318" s="235">
        <v>0</v>
      </c>
      <c r="AC318" s="184" t="s">
        <v>492</v>
      </c>
      <c r="AD318" s="236" t="s">
        <v>339</v>
      </c>
      <c r="AE318" s="201" t="s">
        <v>40</v>
      </c>
      <c r="AF318" s="237" t="s">
        <v>40</v>
      </c>
      <c r="AG318" s="238" t="s">
        <v>40</v>
      </c>
      <c r="AH318" s="241">
        <v>197101.8</v>
      </c>
      <c r="AI318" s="238"/>
      <c r="AJ318" s="238"/>
      <c r="AK318" s="239">
        <v>197101.8</v>
      </c>
      <c r="AL318" s="238">
        <v>2017</v>
      </c>
    </row>
    <row r="319" spans="1:38" s="240" customFormat="1" ht="45" x14ac:dyDescent="0.25">
      <c r="A319" s="343"/>
      <c r="B319" s="235"/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>
        <v>1</v>
      </c>
      <c r="T319" s="235">
        <v>2</v>
      </c>
      <c r="U319" s="235">
        <v>4</v>
      </c>
      <c r="V319" s="235">
        <v>0</v>
      </c>
      <c r="W319" s="235">
        <v>2</v>
      </c>
      <c r="X319" s="235">
        <v>0</v>
      </c>
      <c r="Y319" s="235">
        <v>0</v>
      </c>
      <c r="Z319" s="235">
        <v>8</v>
      </c>
      <c r="AA319" s="235">
        <v>0</v>
      </c>
      <c r="AB319" s="235">
        <v>1</v>
      </c>
      <c r="AC319" s="184" t="s">
        <v>496</v>
      </c>
      <c r="AD319" s="236" t="s">
        <v>337</v>
      </c>
      <c r="AE319" s="201"/>
      <c r="AF319" s="237"/>
      <c r="AG319" s="238"/>
      <c r="AH319" s="238">
        <v>100</v>
      </c>
      <c r="AI319" s="238"/>
      <c r="AJ319" s="238"/>
      <c r="AK319" s="239"/>
      <c r="AL319" s="238"/>
    </row>
    <row r="320" spans="1:38" s="37" customFormat="1" ht="26.25" customHeight="1" x14ac:dyDescent="0.25">
      <c r="A320" s="343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>
        <v>1</v>
      </c>
      <c r="T320" s="52">
        <v>2</v>
      </c>
      <c r="U320" s="52">
        <v>5</v>
      </c>
      <c r="V320" s="52">
        <v>0</v>
      </c>
      <c r="W320" s="52">
        <v>0</v>
      </c>
      <c r="X320" s="52">
        <v>0</v>
      </c>
      <c r="Y320" s="52">
        <v>0</v>
      </c>
      <c r="Z320" s="50">
        <v>0</v>
      </c>
      <c r="AA320" s="52">
        <v>0</v>
      </c>
      <c r="AB320" s="52">
        <v>0</v>
      </c>
      <c r="AC320" s="88" t="s">
        <v>322</v>
      </c>
      <c r="AD320" s="170" t="s">
        <v>336</v>
      </c>
      <c r="AE320" s="146">
        <v>150000</v>
      </c>
      <c r="AF320" s="171"/>
      <c r="AG320" s="171"/>
      <c r="AH320" s="172"/>
      <c r="AI320" s="172"/>
      <c r="AJ320" s="172"/>
      <c r="AK320" s="146">
        <f>AE320+AF312+AG320+AH320</f>
        <v>150000</v>
      </c>
      <c r="AL320" s="173">
        <v>2014</v>
      </c>
    </row>
    <row r="321" spans="1:38" s="37" customFormat="1" ht="30" x14ac:dyDescent="0.25">
      <c r="A321" s="343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>
        <v>1</v>
      </c>
      <c r="T321" s="52">
        <v>2</v>
      </c>
      <c r="U321" s="52">
        <v>5</v>
      </c>
      <c r="V321" s="52">
        <v>0</v>
      </c>
      <c r="W321" s="52">
        <v>1</v>
      </c>
      <c r="X321" s="52">
        <v>0</v>
      </c>
      <c r="Y321" s="52">
        <v>0</v>
      </c>
      <c r="Z321" s="50">
        <v>0</v>
      </c>
      <c r="AA321" s="52">
        <v>0</v>
      </c>
      <c r="AB321" s="52">
        <v>0</v>
      </c>
      <c r="AC321" s="48" t="s">
        <v>323</v>
      </c>
      <c r="AD321" s="41"/>
      <c r="AE321" s="41"/>
      <c r="AF321" s="80"/>
      <c r="AG321" s="40"/>
      <c r="AH321" s="69"/>
      <c r="AI321" s="69"/>
      <c r="AJ321" s="69"/>
      <c r="AK321" s="121"/>
      <c r="AL321" s="80"/>
    </row>
    <row r="322" spans="1:38" s="37" customFormat="1" ht="30" x14ac:dyDescent="0.25">
      <c r="A322" s="343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>
        <v>1</v>
      </c>
      <c r="T322" s="52">
        <v>2</v>
      </c>
      <c r="U322" s="52">
        <v>5</v>
      </c>
      <c r="V322" s="52">
        <v>0</v>
      </c>
      <c r="W322" s="52">
        <v>1</v>
      </c>
      <c r="X322" s="52">
        <v>0</v>
      </c>
      <c r="Y322" s="52">
        <v>0</v>
      </c>
      <c r="Z322" s="50">
        <v>0</v>
      </c>
      <c r="AA322" s="52">
        <v>0</v>
      </c>
      <c r="AB322" s="52">
        <v>1</v>
      </c>
      <c r="AC322" s="48" t="s">
        <v>324</v>
      </c>
      <c r="AD322" s="68" t="s">
        <v>337</v>
      </c>
      <c r="AE322" s="104">
        <v>10</v>
      </c>
      <c r="AF322" s="80">
        <v>15</v>
      </c>
      <c r="AG322" s="80">
        <v>20</v>
      </c>
      <c r="AH322" s="80">
        <v>22</v>
      </c>
      <c r="AI322" s="80">
        <v>25</v>
      </c>
      <c r="AJ322" s="80">
        <v>25</v>
      </c>
      <c r="AK322" s="122">
        <v>19.5</v>
      </c>
      <c r="AL322" s="80">
        <v>2019</v>
      </c>
    </row>
    <row r="323" spans="1:38" s="37" customFormat="1" ht="45" x14ac:dyDescent="0.25">
      <c r="A323" s="343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>
        <v>1</v>
      </c>
      <c r="T323" s="52">
        <v>2</v>
      </c>
      <c r="U323" s="52">
        <v>5</v>
      </c>
      <c r="V323" s="52">
        <v>0</v>
      </c>
      <c r="W323" s="52">
        <v>1</v>
      </c>
      <c r="X323" s="52">
        <v>0</v>
      </c>
      <c r="Y323" s="52">
        <v>0</v>
      </c>
      <c r="Z323" s="50">
        <v>0</v>
      </c>
      <c r="AA323" s="52">
        <v>0</v>
      </c>
      <c r="AB323" s="52">
        <v>2</v>
      </c>
      <c r="AC323" s="48" t="s">
        <v>376</v>
      </c>
      <c r="AD323" s="68" t="s">
        <v>337</v>
      </c>
      <c r="AE323" s="104">
        <v>70</v>
      </c>
      <c r="AF323" s="80">
        <v>90</v>
      </c>
      <c r="AG323" s="80">
        <v>100</v>
      </c>
      <c r="AH323" s="80">
        <v>100</v>
      </c>
      <c r="AI323" s="80">
        <v>100</v>
      </c>
      <c r="AJ323" s="80">
        <v>100</v>
      </c>
      <c r="AK323" s="122">
        <v>93.3</v>
      </c>
      <c r="AL323" s="104">
        <v>2019</v>
      </c>
    </row>
    <row r="324" spans="1:38" s="37" customFormat="1" ht="29.25" customHeight="1" x14ac:dyDescent="0.25">
      <c r="A324" s="343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>
        <v>1</v>
      </c>
      <c r="T324" s="52">
        <v>2</v>
      </c>
      <c r="U324" s="52">
        <v>5</v>
      </c>
      <c r="V324" s="52">
        <v>0</v>
      </c>
      <c r="W324" s="52">
        <v>1</v>
      </c>
      <c r="X324" s="52">
        <v>0</v>
      </c>
      <c r="Y324" s="52">
        <v>0</v>
      </c>
      <c r="Z324" s="50">
        <v>1</v>
      </c>
      <c r="AA324" s="52">
        <v>0</v>
      </c>
      <c r="AB324" s="52">
        <v>0</v>
      </c>
      <c r="AC324" s="48" t="s">
        <v>32</v>
      </c>
      <c r="AD324" s="41"/>
      <c r="AE324" s="41"/>
      <c r="AF324" s="80"/>
      <c r="AG324" s="40"/>
      <c r="AH324" s="69"/>
      <c r="AI324" s="69"/>
      <c r="AJ324" s="69"/>
      <c r="AK324" s="121"/>
      <c r="AL324" s="104"/>
    </row>
    <row r="325" spans="1:38" s="37" customFormat="1" ht="59.25" x14ac:dyDescent="0.25">
      <c r="A325" s="343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>
        <v>1</v>
      </c>
      <c r="T325" s="52">
        <v>2</v>
      </c>
      <c r="U325" s="52">
        <v>5</v>
      </c>
      <c r="V325" s="52">
        <v>0</v>
      </c>
      <c r="W325" s="52">
        <v>1</v>
      </c>
      <c r="X325" s="52">
        <v>0</v>
      </c>
      <c r="Y325" s="52">
        <v>0</v>
      </c>
      <c r="Z325" s="50">
        <v>1</v>
      </c>
      <c r="AA325" s="52">
        <v>0</v>
      </c>
      <c r="AB325" s="52">
        <v>1</v>
      </c>
      <c r="AC325" s="48" t="s">
        <v>33</v>
      </c>
      <c r="AD325" s="68" t="s">
        <v>338</v>
      </c>
      <c r="AE325" s="68" t="s">
        <v>40</v>
      </c>
      <c r="AF325" s="80">
        <v>3</v>
      </c>
      <c r="AG325" s="80">
        <v>5</v>
      </c>
      <c r="AH325" s="80">
        <v>8</v>
      </c>
      <c r="AI325" s="80">
        <v>8</v>
      </c>
      <c r="AJ325" s="80">
        <v>8</v>
      </c>
      <c r="AK325" s="122">
        <v>6.4</v>
      </c>
      <c r="AL325" s="80">
        <v>2019</v>
      </c>
    </row>
    <row r="326" spans="1:38" s="37" customFormat="1" ht="44.25" x14ac:dyDescent="0.25">
      <c r="A326" s="343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>
        <v>1</v>
      </c>
      <c r="T326" s="52">
        <v>2</v>
      </c>
      <c r="U326" s="52">
        <v>5</v>
      </c>
      <c r="V326" s="52">
        <v>0</v>
      </c>
      <c r="W326" s="52">
        <v>1</v>
      </c>
      <c r="X326" s="52">
        <v>0</v>
      </c>
      <c r="Y326" s="52">
        <v>0</v>
      </c>
      <c r="Z326" s="50">
        <v>2</v>
      </c>
      <c r="AA326" s="52">
        <v>0</v>
      </c>
      <c r="AB326" s="52">
        <v>0</v>
      </c>
      <c r="AC326" s="48" t="s">
        <v>135</v>
      </c>
      <c r="AD326" s="68"/>
      <c r="AE326" s="68"/>
      <c r="AF326" s="80"/>
      <c r="AG326" s="80"/>
      <c r="AH326" s="80"/>
      <c r="AI326" s="80"/>
      <c r="AJ326" s="80"/>
      <c r="AK326" s="122"/>
      <c r="AL326" s="80"/>
    </row>
    <row r="327" spans="1:38" s="37" customFormat="1" ht="29.25" x14ac:dyDescent="0.25">
      <c r="A327" s="343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>
        <v>1</v>
      </c>
      <c r="T327" s="52">
        <v>2</v>
      </c>
      <c r="U327" s="52">
        <v>5</v>
      </c>
      <c r="V327" s="52">
        <v>0</v>
      </c>
      <c r="W327" s="52">
        <v>1</v>
      </c>
      <c r="X327" s="52">
        <v>0</v>
      </c>
      <c r="Y327" s="52">
        <v>0</v>
      </c>
      <c r="Z327" s="50">
        <v>2</v>
      </c>
      <c r="AA327" s="52">
        <v>0</v>
      </c>
      <c r="AB327" s="52">
        <v>1</v>
      </c>
      <c r="AC327" s="54" t="s">
        <v>136</v>
      </c>
      <c r="AD327" s="68" t="s">
        <v>338</v>
      </c>
      <c r="AE327" s="68" t="s">
        <v>40</v>
      </c>
      <c r="AF327" s="80">
        <v>3</v>
      </c>
      <c r="AG327" s="80">
        <v>3</v>
      </c>
      <c r="AH327" s="80">
        <v>3</v>
      </c>
      <c r="AI327" s="80">
        <v>3</v>
      </c>
      <c r="AJ327" s="80">
        <v>3</v>
      </c>
      <c r="AK327" s="122">
        <v>15</v>
      </c>
      <c r="AL327" s="80">
        <v>2019</v>
      </c>
    </row>
    <row r="328" spans="1:38" s="37" customFormat="1" ht="30" x14ac:dyDescent="0.25">
      <c r="A328" s="343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>
        <v>1</v>
      </c>
      <c r="T328" s="52">
        <v>2</v>
      </c>
      <c r="U328" s="52">
        <v>5</v>
      </c>
      <c r="V328" s="52">
        <v>0</v>
      </c>
      <c r="W328" s="52">
        <v>2</v>
      </c>
      <c r="X328" s="52">
        <v>0</v>
      </c>
      <c r="Y328" s="52">
        <v>0</v>
      </c>
      <c r="Z328" s="50">
        <v>0</v>
      </c>
      <c r="AA328" s="52">
        <v>0</v>
      </c>
      <c r="AB328" s="52">
        <v>0</v>
      </c>
      <c r="AC328" s="48" t="s">
        <v>326</v>
      </c>
      <c r="AD328" s="41"/>
      <c r="AE328" s="41"/>
      <c r="AF328" s="80"/>
      <c r="AG328" s="40"/>
      <c r="AH328" s="69"/>
      <c r="AI328" s="69"/>
      <c r="AJ328" s="69"/>
      <c r="AK328" s="121"/>
      <c r="AL328" s="80"/>
    </row>
    <row r="329" spans="1:38" s="37" customFormat="1" ht="45" x14ac:dyDescent="0.25">
      <c r="A329" s="343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>
        <v>1</v>
      </c>
      <c r="T329" s="52">
        <v>2</v>
      </c>
      <c r="U329" s="52">
        <v>5</v>
      </c>
      <c r="V329" s="52">
        <v>0</v>
      </c>
      <c r="W329" s="52">
        <v>2</v>
      </c>
      <c r="X329" s="52">
        <v>0</v>
      </c>
      <c r="Y329" s="52">
        <v>0</v>
      </c>
      <c r="Z329" s="50">
        <v>0</v>
      </c>
      <c r="AA329" s="52">
        <v>0</v>
      </c>
      <c r="AB329" s="52">
        <v>1</v>
      </c>
      <c r="AC329" s="71" t="s">
        <v>327</v>
      </c>
      <c r="AD329" s="68" t="s">
        <v>342</v>
      </c>
      <c r="AE329" s="104">
        <v>20</v>
      </c>
      <c r="AF329" s="80">
        <v>30</v>
      </c>
      <c r="AG329" s="80">
        <v>35</v>
      </c>
      <c r="AH329" s="80">
        <v>35</v>
      </c>
      <c r="AI329" s="80">
        <v>35</v>
      </c>
      <c r="AJ329" s="80">
        <v>35</v>
      </c>
      <c r="AK329" s="122">
        <v>190</v>
      </c>
      <c r="AL329" s="40">
        <v>2019</v>
      </c>
    </row>
    <row r="330" spans="1:38" s="37" customFormat="1" ht="41.25" customHeight="1" x14ac:dyDescent="0.25">
      <c r="A330" s="343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>
        <v>1</v>
      </c>
      <c r="T330" s="52">
        <v>2</v>
      </c>
      <c r="U330" s="52">
        <v>5</v>
      </c>
      <c r="V330" s="52">
        <v>0</v>
      </c>
      <c r="W330" s="52">
        <v>2</v>
      </c>
      <c r="X330" s="52">
        <v>0</v>
      </c>
      <c r="Y330" s="52">
        <v>0</v>
      </c>
      <c r="Z330" s="50">
        <v>0</v>
      </c>
      <c r="AA330" s="52">
        <v>0</v>
      </c>
      <c r="AB330" s="52">
        <v>2</v>
      </c>
      <c r="AC330" s="71" t="s">
        <v>34</v>
      </c>
      <c r="AD330" s="68" t="s">
        <v>337</v>
      </c>
      <c r="AE330" s="104">
        <v>60</v>
      </c>
      <c r="AF330" s="80">
        <v>70</v>
      </c>
      <c r="AG330" s="80">
        <v>75</v>
      </c>
      <c r="AH330" s="80">
        <v>75</v>
      </c>
      <c r="AI330" s="80">
        <v>75</v>
      </c>
      <c r="AJ330" s="80">
        <v>75</v>
      </c>
      <c r="AK330" s="122">
        <v>71.7</v>
      </c>
      <c r="AL330" s="104">
        <v>2017</v>
      </c>
    </row>
    <row r="331" spans="1:38" s="37" customFormat="1" ht="60" customHeight="1" x14ac:dyDescent="0.25">
      <c r="A331" s="343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>
        <v>1</v>
      </c>
      <c r="T331" s="52">
        <v>2</v>
      </c>
      <c r="U331" s="52">
        <v>5</v>
      </c>
      <c r="V331" s="52">
        <v>0</v>
      </c>
      <c r="W331" s="52">
        <v>2</v>
      </c>
      <c r="X331" s="52">
        <v>0</v>
      </c>
      <c r="Y331" s="52">
        <v>0</v>
      </c>
      <c r="Z331" s="50">
        <v>0</v>
      </c>
      <c r="AA331" s="52">
        <v>0</v>
      </c>
      <c r="AB331" s="52">
        <v>3</v>
      </c>
      <c r="AC331" s="140" t="s">
        <v>79</v>
      </c>
      <c r="AD331" s="68" t="s">
        <v>337</v>
      </c>
      <c r="AE331" s="104">
        <v>10</v>
      </c>
      <c r="AF331" s="80" t="s">
        <v>40</v>
      </c>
      <c r="AG331" s="80" t="s">
        <v>40</v>
      </c>
      <c r="AH331" s="80" t="s">
        <v>40</v>
      </c>
      <c r="AI331" s="80"/>
      <c r="AJ331" s="80"/>
      <c r="AK331" s="122">
        <v>10</v>
      </c>
      <c r="AL331" s="104">
        <v>2014</v>
      </c>
    </row>
    <row r="332" spans="1:38" s="37" customFormat="1" ht="36" customHeight="1" x14ac:dyDescent="0.25">
      <c r="A332" s="139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>
        <v>1</v>
      </c>
      <c r="T332" s="52">
        <v>2</v>
      </c>
      <c r="U332" s="52">
        <v>5</v>
      </c>
      <c r="V332" s="52">
        <v>0</v>
      </c>
      <c r="W332" s="52">
        <v>2</v>
      </c>
      <c r="X332" s="52">
        <v>0</v>
      </c>
      <c r="Y332" s="52">
        <v>0</v>
      </c>
      <c r="Z332" s="50">
        <v>0</v>
      </c>
      <c r="AA332" s="52">
        <v>0</v>
      </c>
      <c r="AB332" s="52">
        <v>4</v>
      </c>
      <c r="AC332" s="140" t="s">
        <v>80</v>
      </c>
      <c r="AD332" s="68" t="s">
        <v>337</v>
      </c>
      <c r="AE332" s="104">
        <v>0.5</v>
      </c>
      <c r="AF332" s="114" t="s">
        <v>40</v>
      </c>
      <c r="AG332" s="80" t="s">
        <v>40</v>
      </c>
      <c r="AH332" s="80" t="s">
        <v>40</v>
      </c>
      <c r="AI332" s="80"/>
      <c r="AJ332" s="80"/>
      <c r="AK332" s="122">
        <v>0.5</v>
      </c>
      <c r="AL332" s="104">
        <v>2014</v>
      </c>
    </row>
    <row r="333" spans="1:38" s="37" customFormat="1" ht="44.25" customHeight="1" x14ac:dyDescent="0.25">
      <c r="A333" s="139"/>
      <c r="B333" s="52">
        <v>0</v>
      </c>
      <c r="C333" s="52">
        <v>0</v>
      </c>
      <c r="D333" s="52">
        <v>9</v>
      </c>
      <c r="E333" s="52">
        <v>0</v>
      </c>
      <c r="F333" s="52">
        <v>7</v>
      </c>
      <c r="G333" s="52">
        <v>0</v>
      </c>
      <c r="H333" s="52">
        <v>9</v>
      </c>
      <c r="I333" s="52">
        <v>1</v>
      </c>
      <c r="J333" s="52">
        <v>2</v>
      </c>
      <c r="K333" s="52">
        <v>5</v>
      </c>
      <c r="L333" s="52"/>
      <c r="M333" s="52"/>
      <c r="N333" s="52">
        <v>1</v>
      </c>
      <c r="O333" s="52">
        <v>0</v>
      </c>
      <c r="P333" s="52">
        <v>4</v>
      </c>
      <c r="Q333" s="52">
        <v>2</v>
      </c>
      <c r="R333" s="52"/>
      <c r="S333" s="52">
        <v>1</v>
      </c>
      <c r="T333" s="52">
        <v>2</v>
      </c>
      <c r="U333" s="52">
        <v>5</v>
      </c>
      <c r="V333" s="52">
        <v>0</v>
      </c>
      <c r="W333" s="52">
        <v>2</v>
      </c>
      <c r="X333" s="52">
        <v>0</v>
      </c>
      <c r="Y333" s="52">
        <v>0</v>
      </c>
      <c r="Z333" s="50">
        <v>1</v>
      </c>
      <c r="AA333" s="52">
        <v>0</v>
      </c>
      <c r="AB333" s="52">
        <v>0</v>
      </c>
      <c r="AC333" s="71" t="s">
        <v>330</v>
      </c>
      <c r="AD333" s="68" t="s">
        <v>339</v>
      </c>
      <c r="AE333" s="105">
        <v>150000</v>
      </c>
      <c r="AF333" s="114">
        <v>0</v>
      </c>
      <c r="AG333" s="80">
        <v>0</v>
      </c>
      <c r="AH333" s="80">
        <v>0</v>
      </c>
      <c r="AI333" s="80"/>
      <c r="AJ333" s="80"/>
      <c r="AK333" s="105">
        <v>150000</v>
      </c>
      <c r="AL333" s="104">
        <v>2014</v>
      </c>
    </row>
    <row r="334" spans="1:38" s="37" customFormat="1" ht="48.75" customHeight="1" x14ac:dyDescent="0.25">
      <c r="A334" s="59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>
        <v>1</v>
      </c>
      <c r="T334" s="52">
        <v>2</v>
      </c>
      <c r="U334" s="52">
        <v>5</v>
      </c>
      <c r="V334" s="52">
        <v>0</v>
      </c>
      <c r="W334" s="52">
        <v>2</v>
      </c>
      <c r="X334" s="52">
        <v>0</v>
      </c>
      <c r="Y334" s="52">
        <v>0</v>
      </c>
      <c r="Z334" s="50">
        <v>1</v>
      </c>
      <c r="AA334" s="52">
        <v>0</v>
      </c>
      <c r="AB334" s="52">
        <v>1</v>
      </c>
      <c r="AC334" s="79" t="s">
        <v>35</v>
      </c>
      <c r="AD334" s="68" t="s">
        <v>338</v>
      </c>
      <c r="AE334" s="105" t="s">
        <v>40</v>
      </c>
      <c r="AF334" s="114"/>
      <c r="AG334" s="69"/>
      <c r="AH334" s="69"/>
      <c r="AI334" s="69"/>
      <c r="AJ334" s="69"/>
      <c r="AK334" s="122"/>
      <c r="AL334" s="104"/>
    </row>
    <row r="335" spans="1:38" s="37" customFormat="1" ht="48.75" customHeight="1" x14ac:dyDescent="0.25">
      <c r="A335" s="11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>
        <v>1</v>
      </c>
      <c r="T335" s="52">
        <v>2</v>
      </c>
      <c r="U335" s="52">
        <v>5</v>
      </c>
      <c r="V335" s="52">
        <v>0</v>
      </c>
      <c r="W335" s="52">
        <v>2</v>
      </c>
      <c r="X335" s="52">
        <v>0</v>
      </c>
      <c r="Y335" s="52">
        <v>0</v>
      </c>
      <c r="Z335" s="50">
        <v>1</v>
      </c>
      <c r="AA335" s="52">
        <v>0</v>
      </c>
      <c r="AB335" s="52">
        <v>2</v>
      </c>
      <c r="AC335" s="79" t="s">
        <v>36</v>
      </c>
      <c r="AD335" s="68" t="s">
        <v>418</v>
      </c>
      <c r="AE335" s="105" t="s">
        <v>40</v>
      </c>
      <c r="AF335" s="109"/>
      <c r="AG335" s="69"/>
      <c r="AH335" s="69"/>
      <c r="AI335" s="69"/>
      <c r="AJ335" s="69"/>
      <c r="AK335" s="122"/>
      <c r="AL335" s="104"/>
    </row>
    <row r="336" spans="1:38" s="37" customFormat="1" ht="68.25" customHeight="1" x14ac:dyDescent="0.25">
      <c r="A336" s="11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>
        <v>1</v>
      </c>
      <c r="T336" s="52">
        <v>2</v>
      </c>
      <c r="U336" s="52">
        <v>5</v>
      </c>
      <c r="V336" s="52">
        <v>0</v>
      </c>
      <c r="W336" s="52">
        <v>2</v>
      </c>
      <c r="X336" s="52">
        <v>0</v>
      </c>
      <c r="Y336" s="52">
        <v>0</v>
      </c>
      <c r="Z336" s="50">
        <v>2</v>
      </c>
      <c r="AA336" s="52">
        <v>0</v>
      </c>
      <c r="AB336" s="52">
        <v>0</v>
      </c>
      <c r="AC336" s="79" t="s">
        <v>137</v>
      </c>
      <c r="AD336" s="68"/>
      <c r="AE336" s="105"/>
      <c r="AF336" s="109"/>
      <c r="AG336" s="69"/>
      <c r="AH336" s="69"/>
      <c r="AI336" s="69"/>
      <c r="AJ336" s="69"/>
      <c r="AK336" s="122"/>
      <c r="AL336" s="104"/>
    </row>
    <row r="337" spans="1:38" s="37" customFormat="1" ht="50.25" customHeight="1" x14ac:dyDescent="0.25">
      <c r="A337" s="1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>
        <v>1</v>
      </c>
      <c r="T337" s="52">
        <v>2</v>
      </c>
      <c r="U337" s="52">
        <v>5</v>
      </c>
      <c r="V337" s="52">
        <v>0</v>
      </c>
      <c r="W337" s="52">
        <v>2</v>
      </c>
      <c r="X337" s="52">
        <v>0</v>
      </c>
      <c r="Y337" s="52">
        <v>0</v>
      </c>
      <c r="Z337" s="50">
        <v>2</v>
      </c>
      <c r="AA337" s="52">
        <v>0</v>
      </c>
      <c r="AB337" s="52">
        <v>1</v>
      </c>
      <c r="AC337" s="54" t="s">
        <v>138</v>
      </c>
      <c r="AD337" s="68" t="s">
        <v>338</v>
      </c>
      <c r="AE337" s="105" t="s">
        <v>40</v>
      </c>
      <c r="AF337" s="124">
        <v>500</v>
      </c>
      <c r="AG337" s="80">
        <v>700</v>
      </c>
      <c r="AH337" s="80"/>
      <c r="AI337" s="80"/>
      <c r="AJ337" s="80"/>
      <c r="AK337" s="122">
        <v>1200</v>
      </c>
      <c r="AL337" s="104">
        <v>2016</v>
      </c>
    </row>
    <row r="338" spans="1:38" s="37" customFormat="1" ht="48.75" customHeight="1" x14ac:dyDescent="0.25">
      <c r="A338" s="1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>
        <v>1</v>
      </c>
      <c r="T338" s="52">
        <v>2</v>
      </c>
      <c r="U338" s="52">
        <v>6</v>
      </c>
      <c r="V338" s="52">
        <v>0</v>
      </c>
      <c r="W338" s="52">
        <v>0</v>
      </c>
      <c r="X338" s="52">
        <v>0</v>
      </c>
      <c r="Y338" s="52">
        <v>0</v>
      </c>
      <c r="Z338" s="50">
        <v>0</v>
      </c>
      <c r="AA338" s="52">
        <v>0</v>
      </c>
      <c r="AB338" s="52">
        <v>0</v>
      </c>
      <c r="AC338" s="88" t="s">
        <v>425</v>
      </c>
      <c r="AD338" s="155" t="s">
        <v>339</v>
      </c>
      <c r="AE338" s="146"/>
      <c r="AF338" s="171"/>
      <c r="AG338" s="175">
        <f>AG347+AG356+AG372</f>
        <v>50000</v>
      </c>
      <c r="AH338" s="172"/>
      <c r="AI338" s="172"/>
      <c r="AJ338" s="172"/>
      <c r="AK338" s="175">
        <f>AK347+AK354+AK372</f>
        <v>50000</v>
      </c>
      <c r="AL338" s="173">
        <v>2016</v>
      </c>
    </row>
    <row r="339" spans="1:38" s="37" customFormat="1" ht="48.75" customHeight="1" x14ac:dyDescent="0.25">
      <c r="A339" s="11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>
        <v>1</v>
      </c>
      <c r="T339" s="52">
        <v>2</v>
      </c>
      <c r="U339" s="52">
        <v>6</v>
      </c>
      <c r="V339" s="52">
        <v>0</v>
      </c>
      <c r="W339" s="52">
        <v>1</v>
      </c>
      <c r="X339" s="52">
        <v>0</v>
      </c>
      <c r="Y339" s="52">
        <v>0</v>
      </c>
      <c r="Z339" s="50">
        <v>0</v>
      </c>
      <c r="AA339" s="52">
        <v>0</v>
      </c>
      <c r="AB339" s="52">
        <v>0</v>
      </c>
      <c r="AC339" s="48" t="s">
        <v>426</v>
      </c>
      <c r="AD339" s="41"/>
      <c r="AE339" s="41"/>
      <c r="AF339" s="80"/>
      <c r="AG339" s="176"/>
      <c r="AH339" s="69"/>
      <c r="AI339" s="69"/>
      <c r="AJ339" s="69"/>
      <c r="AK339" s="121"/>
      <c r="AL339" s="80"/>
    </row>
    <row r="340" spans="1:38" s="37" customFormat="1" ht="33" customHeight="1" x14ac:dyDescent="0.25">
      <c r="A340" s="11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>
        <v>1</v>
      </c>
      <c r="T340" s="52">
        <v>2</v>
      </c>
      <c r="U340" s="52">
        <v>6</v>
      </c>
      <c r="V340" s="52">
        <v>0</v>
      </c>
      <c r="W340" s="52">
        <v>1</v>
      </c>
      <c r="X340" s="52">
        <v>0</v>
      </c>
      <c r="Y340" s="52">
        <v>0</v>
      </c>
      <c r="Z340" s="50">
        <v>0</v>
      </c>
      <c r="AA340" s="52">
        <v>0</v>
      </c>
      <c r="AB340" s="52">
        <v>1</v>
      </c>
      <c r="AC340" s="48" t="s">
        <v>427</v>
      </c>
      <c r="AD340" s="68"/>
      <c r="AE340" s="104"/>
      <c r="AF340" s="80"/>
      <c r="AG340" s="80">
        <v>34</v>
      </c>
      <c r="AH340" s="80">
        <v>30</v>
      </c>
      <c r="AI340" s="80"/>
      <c r="AJ340" s="80"/>
      <c r="AK340" s="122"/>
      <c r="AL340" s="80">
        <v>2017</v>
      </c>
    </row>
    <row r="341" spans="1:38" s="37" customFormat="1" ht="33.75" customHeight="1" x14ac:dyDescent="0.25">
      <c r="A341" s="1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>
        <v>1</v>
      </c>
      <c r="T341" s="52">
        <v>2</v>
      </c>
      <c r="U341" s="52">
        <v>6</v>
      </c>
      <c r="V341" s="52">
        <v>0</v>
      </c>
      <c r="W341" s="52">
        <v>1</v>
      </c>
      <c r="X341" s="52">
        <v>0</v>
      </c>
      <c r="Y341" s="52">
        <v>0</v>
      </c>
      <c r="Z341" s="50">
        <v>0</v>
      </c>
      <c r="AA341" s="52">
        <v>0</v>
      </c>
      <c r="AB341" s="52">
        <v>2</v>
      </c>
      <c r="AC341" s="48" t="s">
        <v>428</v>
      </c>
      <c r="AD341" s="68"/>
      <c r="AE341" s="104"/>
      <c r="AF341" s="80"/>
      <c r="AG341" s="80">
        <v>38</v>
      </c>
      <c r="AH341" s="80">
        <v>49</v>
      </c>
      <c r="AI341" s="80"/>
      <c r="AJ341" s="80"/>
      <c r="AK341" s="122"/>
      <c r="AL341" s="104">
        <v>2017</v>
      </c>
    </row>
    <row r="342" spans="1:38" s="37" customFormat="1" ht="33.75" customHeight="1" x14ac:dyDescent="0.25">
      <c r="A342" s="11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>
        <v>1</v>
      </c>
      <c r="T342" s="52">
        <v>2</v>
      </c>
      <c r="U342" s="52">
        <v>6</v>
      </c>
      <c r="V342" s="52">
        <v>0</v>
      </c>
      <c r="W342" s="52">
        <v>1</v>
      </c>
      <c r="X342" s="52">
        <v>0</v>
      </c>
      <c r="Y342" s="52">
        <v>0</v>
      </c>
      <c r="Z342" s="50">
        <v>0</v>
      </c>
      <c r="AA342" s="52">
        <v>0</v>
      </c>
      <c r="AB342" s="52">
        <v>3</v>
      </c>
      <c r="AC342" s="48" t="s">
        <v>429</v>
      </c>
      <c r="AD342" s="68"/>
      <c r="AE342" s="104"/>
      <c r="AF342" s="80"/>
      <c r="AG342" s="80">
        <v>6</v>
      </c>
      <c r="AH342" s="80"/>
      <c r="AI342" s="80"/>
      <c r="AJ342" s="80"/>
      <c r="AK342" s="122"/>
      <c r="AL342" s="104">
        <v>2016</v>
      </c>
    </row>
    <row r="343" spans="1:38" s="37" customFormat="1" ht="33.75" customHeight="1" x14ac:dyDescent="0.25">
      <c r="A343" s="11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>
        <v>1</v>
      </c>
      <c r="T343" s="52">
        <v>2</v>
      </c>
      <c r="U343" s="52">
        <v>6</v>
      </c>
      <c r="V343" s="52">
        <v>0</v>
      </c>
      <c r="W343" s="52">
        <v>1</v>
      </c>
      <c r="X343" s="52">
        <v>0</v>
      </c>
      <c r="Y343" s="52">
        <v>0</v>
      </c>
      <c r="Z343" s="50">
        <v>1</v>
      </c>
      <c r="AA343" s="52">
        <v>0</v>
      </c>
      <c r="AB343" s="52">
        <v>0</v>
      </c>
      <c r="AC343" s="88" t="s">
        <v>430</v>
      </c>
      <c r="AD343" s="164"/>
      <c r="AE343" s="164"/>
      <c r="AF343" s="173"/>
      <c r="AG343" s="175"/>
      <c r="AH343" s="173"/>
      <c r="AI343" s="173"/>
      <c r="AJ343" s="173"/>
      <c r="AK343" s="177"/>
      <c r="AL343" s="173"/>
    </row>
    <row r="344" spans="1:38" s="37" customFormat="1" ht="33.75" customHeight="1" x14ac:dyDescent="0.25">
      <c r="A344" s="11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>
        <v>1</v>
      </c>
      <c r="T344" s="52">
        <v>2</v>
      </c>
      <c r="U344" s="52">
        <v>6</v>
      </c>
      <c r="V344" s="52">
        <v>0</v>
      </c>
      <c r="W344" s="52">
        <v>1</v>
      </c>
      <c r="X344" s="52">
        <v>0</v>
      </c>
      <c r="Y344" s="52">
        <v>0</v>
      </c>
      <c r="Z344" s="50">
        <v>1</v>
      </c>
      <c r="AA344" s="52">
        <v>0</v>
      </c>
      <c r="AB344" s="52">
        <v>1</v>
      </c>
      <c r="AC344" s="54" t="s">
        <v>431</v>
      </c>
      <c r="AD344" s="68"/>
      <c r="AE344" s="68"/>
      <c r="AF344" s="80"/>
      <c r="AG344" s="80">
        <v>18</v>
      </c>
      <c r="AH344" s="80"/>
      <c r="AI344" s="80"/>
      <c r="AJ344" s="80"/>
      <c r="AK344" s="122"/>
      <c r="AL344" s="80">
        <v>2016</v>
      </c>
    </row>
    <row r="345" spans="1:38" s="37" customFormat="1" ht="32.25" customHeight="1" x14ac:dyDescent="0.25">
      <c r="A345" s="11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>
        <v>1</v>
      </c>
      <c r="T345" s="52">
        <v>2</v>
      </c>
      <c r="U345" s="52">
        <v>6</v>
      </c>
      <c r="V345" s="52">
        <v>0</v>
      </c>
      <c r="W345" s="52">
        <v>2</v>
      </c>
      <c r="X345" s="52">
        <v>0</v>
      </c>
      <c r="Y345" s="52">
        <v>0</v>
      </c>
      <c r="Z345" s="50">
        <v>0</v>
      </c>
      <c r="AA345" s="52">
        <v>0</v>
      </c>
      <c r="AB345" s="52">
        <v>0</v>
      </c>
      <c r="AC345" s="48" t="s">
        <v>432</v>
      </c>
      <c r="AD345" s="41"/>
      <c r="AE345" s="41"/>
      <c r="AF345" s="80"/>
      <c r="AG345" s="176"/>
      <c r="AH345" s="69"/>
      <c r="AI345" s="69"/>
      <c r="AJ345" s="69"/>
      <c r="AK345" s="121"/>
      <c r="AL345" s="80"/>
    </row>
    <row r="346" spans="1:38" s="37" customFormat="1" ht="33.75" customHeight="1" x14ac:dyDescent="0.25">
      <c r="A346" s="11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>
        <v>1</v>
      </c>
      <c r="T346" s="52">
        <v>2</v>
      </c>
      <c r="U346" s="52">
        <v>6</v>
      </c>
      <c r="V346" s="52">
        <v>0</v>
      </c>
      <c r="W346" s="52">
        <v>2</v>
      </c>
      <c r="X346" s="52">
        <v>0</v>
      </c>
      <c r="Y346" s="52">
        <v>0</v>
      </c>
      <c r="Z346" s="50">
        <v>0</v>
      </c>
      <c r="AA346" s="52">
        <v>0</v>
      </c>
      <c r="AB346" s="52">
        <v>1</v>
      </c>
      <c r="AC346" s="71" t="s">
        <v>433</v>
      </c>
      <c r="AD346" s="68"/>
      <c r="AE346" s="104"/>
      <c r="AF346" s="80"/>
      <c r="AG346" s="80">
        <v>29</v>
      </c>
      <c r="AH346" s="80"/>
      <c r="AI346" s="80"/>
      <c r="AJ346" s="80"/>
      <c r="AK346" s="122"/>
      <c r="AL346" s="80">
        <v>2016</v>
      </c>
    </row>
    <row r="347" spans="1:38" s="37" customFormat="1" ht="43.5" customHeight="1" x14ac:dyDescent="0.25">
      <c r="A347" s="11"/>
      <c r="B347" s="52">
        <v>0</v>
      </c>
      <c r="C347" s="52">
        <v>0</v>
      </c>
      <c r="D347" s="52">
        <v>9</v>
      </c>
      <c r="E347" s="52">
        <v>0</v>
      </c>
      <c r="F347" s="52">
        <v>7</v>
      </c>
      <c r="G347" s="52">
        <v>0</v>
      </c>
      <c r="H347" s="52">
        <v>9</v>
      </c>
      <c r="I347" s="52">
        <v>1</v>
      </c>
      <c r="J347" s="52">
        <v>2</v>
      </c>
      <c r="K347" s="52">
        <v>6</v>
      </c>
      <c r="L347" s="52">
        <v>0</v>
      </c>
      <c r="M347" s="52">
        <v>2</v>
      </c>
      <c r="N347" s="52">
        <v>2</v>
      </c>
      <c r="O347" s="52">
        <v>0</v>
      </c>
      <c r="P347" s="52">
        <v>0</v>
      </c>
      <c r="Q347" s="52">
        <v>1</v>
      </c>
      <c r="R347" s="52" t="s">
        <v>217</v>
      </c>
      <c r="S347" s="52">
        <v>1</v>
      </c>
      <c r="T347" s="52">
        <v>2</v>
      </c>
      <c r="U347" s="52">
        <v>6</v>
      </c>
      <c r="V347" s="52">
        <v>0</v>
      </c>
      <c r="W347" s="52">
        <v>2</v>
      </c>
      <c r="X347" s="52">
        <v>0</v>
      </c>
      <c r="Y347" s="52">
        <v>0</v>
      </c>
      <c r="Z347" s="50">
        <v>1</v>
      </c>
      <c r="AA347" s="52">
        <v>0</v>
      </c>
      <c r="AB347" s="52">
        <v>0</v>
      </c>
      <c r="AC347" s="89" t="s">
        <v>434</v>
      </c>
      <c r="AD347" s="155" t="s">
        <v>339</v>
      </c>
      <c r="AE347" s="155"/>
      <c r="AF347" s="178"/>
      <c r="AG347" s="175">
        <v>25640</v>
      </c>
      <c r="AH347" s="173"/>
      <c r="AI347" s="173"/>
      <c r="AJ347" s="173"/>
      <c r="AK347" s="175">
        <v>25640</v>
      </c>
      <c r="AL347" s="156">
        <v>2016</v>
      </c>
    </row>
    <row r="348" spans="1:38" s="37" customFormat="1" ht="30.75" customHeight="1" x14ac:dyDescent="0.25">
      <c r="A348" s="11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>
        <v>1</v>
      </c>
      <c r="T348" s="52">
        <v>2</v>
      </c>
      <c r="U348" s="52">
        <v>6</v>
      </c>
      <c r="V348" s="52">
        <v>0</v>
      </c>
      <c r="W348" s="52">
        <v>2</v>
      </c>
      <c r="X348" s="52">
        <v>0</v>
      </c>
      <c r="Y348" s="52">
        <v>0</v>
      </c>
      <c r="Z348" s="50">
        <v>1</v>
      </c>
      <c r="AA348" s="52">
        <v>0</v>
      </c>
      <c r="AB348" s="52">
        <v>1</v>
      </c>
      <c r="AC348" s="79" t="s">
        <v>435</v>
      </c>
      <c r="AD348" s="68"/>
      <c r="AE348" s="105"/>
      <c r="AF348" s="114"/>
      <c r="AG348" s="176">
        <v>9</v>
      </c>
      <c r="AH348" s="69"/>
      <c r="AI348" s="69"/>
      <c r="AJ348" s="69"/>
      <c r="AK348" s="122"/>
      <c r="AL348" s="104">
        <v>2016</v>
      </c>
    </row>
    <row r="349" spans="1:38" s="37" customFormat="1" ht="45.75" customHeight="1" x14ac:dyDescent="0.25">
      <c r="A349" s="11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>
        <v>1</v>
      </c>
      <c r="T349" s="52">
        <v>2</v>
      </c>
      <c r="U349" s="52">
        <v>6</v>
      </c>
      <c r="V349" s="52">
        <v>0</v>
      </c>
      <c r="W349" s="52">
        <v>2</v>
      </c>
      <c r="X349" s="52">
        <v>0</v>
      </c>
      <c r="Y349" s="52">
        <v>0</v>
      </c>
      <c r="Z349" s="50">
        <v>2</v>
      </c>
      <c r="AA349" s="52">
        <v>0</v>
      </c>
      <c r="AB349" s="52">
        <v>0</v>
      </c>
      <c r="AC349" s="92" t="s">
        <v>436</v>
      </c>
      <c r="AD349" s="164"/>
      <c r="AE349" s="155"/>
      <c r="AF349" s="174"/>
      <c r="AG349" s="175"/>
      <c r="AH349" s="172"/>
      <c r="AI349" s="172"/>
      <c r="AJ349" s="172"/>
      <c r="AK349" s="177"/>
      <c r="AL349" s="156"/>
    </row>
    <row r="350" spans="1:38" s="37" customFormat="1" ht="29.25" x14ac:dyDescent="0.25">
      <c r="A350" s="1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>
        <v>1</v>
      </c>
      <c r="T350" s="52">
        <v>2</v>
      </c>
      <c r="U350" s="52">
        <v>6</v>
      </c>
      <c r="V350" s="52">
        <v>0</v>
      </c>
      <c r="W350" s="52">
        <v>2</v>
      </c>
      <c r="X350" s="52">
        <v>0</v>
      </c>
      <c r="Y350" s="52">
        <v>0</v>
      </c>
      <c r="Z350" s="50">
        <v>2</v>
      </c>
      <c r="AA350" s="52">
        <v>0</v>
      </c>
      <c r="AB350" s="52">
        <v>1</v>
      </c>
      <c r="AC350" s="54" t="s">
        <v>437</v>
      </c>
      <c r="AD350" s="68"/>
      <c r="AE350" s="105"/>
      <c r="AF350" s="124"/>
      <c r="AG350" s="124">
        <v>5415</v>
      </c>
      <c r="AH350" s="80"/>
      <c r="AI350" s="80"/>
      <c r="AJ350" s="80"/>
      <c r="AK350" s="122"/>
      <c r="AL350" s="104">
        <v>2016</v>
      </c>
    </row>
    <row r="351" spans="1:38" s="37" customFormat="1" ht="30" x14ac:dyDescent="0.25">
      <c r="A351" s="1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>
        <v>1</v>
      </c>
      <c r="T351" s="52">
        <v>2</v>
      </c>
      <c r="U351" s="52">
        <v>6</v>
      </c>
      <c r="V351" s="52">
        <v>0</v>
      </c>
      <c r="W351" s="52">
        <v>3</v>
      </c>
      <c r="X351" s="52">
        <v>0</v>
      </c>
      <c r="Y351" s="52">
        <v>0</v>
      </c>
      <c r="Z351" s="50">
        <v>0</v>
      </c>
      <c r="AA351" s="52">
        <v>0</v>
      </c>
      <c r="AB351" s="52">
        <v>0</v>
      </c>
      <c r="AC351" s="48" t="s">
        <v>438</v>
      </c>
      <c r="AD351" s="41"/>
      <c r="AE351" s="41"/>
      <c r="AF351" s="80"/>
      <c r="AG351" s="176"/>
      <c r="AH351" s="69"/>
      <c r="AI351" s="69"/>
      <c r="AJ351" s="69"/>
      <c r="AK351" s="121"/>
      <c r="AL351" s="80"/>
    </row>
    <row r="352" spans="1:38" s="37" customFormat="1" ht="45" x14ac:dyDescent="0.25">
      <c r="A352" s="11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>
        <v>1</v>
      </c>
      <c r="T352" s="52">
        <v>2</v>
      </c>
      <c r="U352" s="52">
        <v>6</v>
      </c>
      <c r="V352" s="52">
        <v>0</v>
      </c>
      <c r="W352" s="52">
        <v>3</v>
      </c>
      <c r="X352" s="52">
        <v>0</v>
      </c>
      <c r="Y352" s="52">
        <v>0</v>
      </c>
      <c r="Z352" s="50">
        <v>0</v>
      </c>
      <c r="AA352" s="52">
        <v>0</v>
      </c>
      <c r="AB352" s="52">
        <v>1</v>
      </c>
      <c r="AC352" s="71" t="s">
        <v>439</v>
      </c>
      <c r="AD352" s="68"/>
      <c r="AE352" s="104"/>
      <c r="AF352" s="80"/>
      <c r="AG352" s="80">
        <v>23</v>
      </c>
      <c r="AH352" s="80">
        <v>25</v>
      </c>
      <c r="AI352" s="80"/>
      <c r="AJ352" s="80"/>
      <c r="AK352" s="122"/>
      <c r="AL352" s="80">
        <v>2017</v>
      </c>
    </row>
    <row r="353" spans="1:39" s="37" customFormat="1" ht="45" x14ac:dyDescent="0.25">
      <c r="A353" s="59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>
        <v>1</v>
      </c>
      <c r="T353" s="52">
        <v>2</v>
      </c>
      <c r="U353" s="52">
        <v>6</v>
      </c>
      <c r="V353" s="52">
        <v>0</v>
      </c>
      <c r="W353" s="52">
        <v>3</v>
      </c>
      <c r="X353" s="52">
        <v>0</v>
      </c>
      <c r="Y353" s="52">
        <v>0</v>
      </c>
      <c r="Z353" s="50">
        <v>0</v>
      </c>
      <c r="AA353" s="52">
        <v>0</v>
      </c>
      <c r="AB353" s="52">
        <v>2</v>
      </c>
      <c r="AC353" s="71" t="s">
        <v>440</v>
      </c>
      <c r="AD353" s="68"/>
      <c r="AE353" s="104"/>
      <c r="AF353" s="80"/>
      <c r="AG353" s="80">
        <v>17</v>
      </c>
      <c r="AH353" s="80">
        <v>13</v>
      </c>
      <c r="AI353" s="80"/>
      <c r="AJ353" s="80"/>
      <c r="AK353" s="122"/>
      <c r="AL353" s="80">
        <v>2017</v>
      </c>
    </row>
    <row r="354" spans="1:39" s="37" customFormat="1" ht="45" x14ac:dyDescent="0.25">
      <c r="A354" s="11"/>
      <c r="B354" s="52">
        <v>0</v>
      </c>
      <c r="C354" s="52">
        <v>0</v>
      </c>
      <c r="D354" s="52">
        <v>9</v>
      </c>
      <c r="E354" s="52">
        <v>0</v>
      </c>
      <c r="F354" s="52">
        <v>7</v>
      </c>
      <c r="G354" s="52">
        <v>0</v>
      </c>
      <c r="H354" s="52">
        <v>9</v>
      </c>
      <c r="I354" s="52">
        <v>1</v>
      </c>
      <c r="J354" s="52">
        <v>2</v>
      </c>
      <c r="K354" s="52">
        <v>6</v>
      </c>
      <c r="L354" s="52">
        <v>0</v>
      </c>
      <c r="M354" s="52">
        <v>3</v>
      </c>
      <c r="N354" s="52">
        <v>2</v>
      </c>
      <c r="O354" s="52">
        <v>0</v>
      </c>
      <c r="P354" s="52">
        <v>0</v>
      </c>
      <c r="Q354" s="52">
        <v>2</v>
      </c>
      <c r="R354" s="52" t="s">
        <v>217</v>
      </c>
      <c r="S354" s="52">
        <v>1</v>
      </c>
      <c r="T354" s="52">
        <v>2</v>
      </c>
      <c r="U354" s="52">
        <v>6</v>
      </c>
      <c r="V354" s="52">
        <v>0</v>
      </c>
      <c r="W354" s="52">
        <v>3</v>
      </c>
      <c r="X354" s="52">
        <v>0</v>
      </c>
      <c r="Y354" s="52">
        <v>0</v>
      </c>
      <c r="Z354" s="50">
        <v>1</v>
      </c>
      <c r="AA354" s="52">
        <v>0</v>
      </c>
      <c r="AB354" s="52">
        <v>0</v>
      </c>
      <c r="AC354" s="89" t="s">
        <v>441</v>
      </c>
      <c r="AD354" s="155" t="s">
        <v>339</v>
      </c>
      <c r="AE354" s="155"/>
      <c r="AF354" s="178"/>
      <c r="AG354" s="192"/>
      <c r="AH354" s="173"/>
      <c r="AI354" s="173"/>
      <c r="AJ354" s="173"/>
      <c r="AK354" s="175">
        <v>12360</v>
      </c>
      <c r="AL354" s="156">
        <v>2016</v>
      </c>
    </row>
    <row r="355" spans="1:39" s="37" customFormat="1" ht="30" x14ac:dyDescent="0.25">
      <c r="A355" s="11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>
        <v>1</v>
      </c>
      <c r="T355" s="52">
        <v>2</v>
      </c>
      <c r="U355" s="52">
        <v>6</v>
      </c>
      <c r="V355" s="52">
        <v>0</v>
      </c>
      <c r="W355" s="52">
        <v>3</v>
      </c>
      <c r="X355" s="52">
        <v>0</v>
      </c>
      <c r="Y355" s="52">
        <v>0</v>
      </c>
      <c r="Z355" s="50">
        <v>1</v>
      </c>
      <c r="AA355" s="52">
        <v>0</v>
      </c>
      <c r="AB355" s="52">
        <v>1</v>
      </c>
      <c r="AC355" s="79" t="s">
        <v>442</v>
      </c>
      <c r="AD355" s="68"/>
      <c r="AE355" s="105"/>
      <c r="AF355" s="114"/>
      <c r="AG355" s="114">
        <v>24</v>
      </c>
      <c r="AH355" s="69"/>
      <c r="AI355" s="69"/>
      <c r="AJ355" s="69"/>
      <c r="AK355" s="122"/>
      <c r="AL355" s="104">
        <v>2016</v>
      </c>
    </row>
    <row r="356" spans="1:39" s="37" customFormat="1" ht="30" x14ac:dyDescent="0.25">
      <c r="A356" s="11"/>
      <c r="B356" s="52">
        <v>0</v>
      </c>
      <c r="C356" s="52">
        <v>0</v>
      </c>
      <c r="D356" s="52">
        <v>9</v>
      </c>
      <c r="E356" s="52">
        <v>0</v>
      </c>
      <c r="F356" s="52">
        <v>7</v>
      </c>
      <c r="G356" s="52">
        <v>0</v>
      </c>
      <c r="H356" s="52">
        <v>9</v>
      </c>
      <c r="I356" s="52">
        <v>1</v>
      </c>
      <c r="J356" s="52">
        <v>2</v>
      </c>
      <c r="K356" s="52">
        <v>6</v>
      </c>
      <c r="L356" s="52">
        <v>0</v>
      </c>
      <c r="M356" s="52">
        <v>3</v>
      </c>
      <c r="N356" s="52">
        <v>2</v>
      </c>
      <c r="O356" s="52">
        <v>0</v>
      </c>
      <c r="P356" s="52">
        <v>0</v>
      </c>
      <c r="Q356" s="52">
        <v>3</v>
      </c>
      <c r="R356" s="52" t="s">
        <v>217</v>
      </c>
      <c r="S356" s="52">
        <v>1</v>
      </c>
      <c r="T356" s="52">
        <v>2</v>
      </c>
      <c r="U356" s="52">
        <v>6</v>
      </c>
      <c r="V356" s="52">
        <v>0</v>
      </c>
      <c r="W356" s="52">
        <v>3</v>
      </c>
      <c r="X356" s="52">
        <v>0</v>
      </c>
      <c r="Y356" s="52">
        <v>0</v>
      </c>
      <c r="Z356" s="50">
        <v>2</v>
      </c>
      <c r="AA356" s="52">
        <v>0</v>
      </c>
      <c r="AB356" s="52">
        <v>0</v>
      </c>
      <c r="AC356" s="92" t="s">
        <v>443</v>
      </c>
      <c r="AD356" s="164"/>
      <c r="AE356" s="155"/>
      <c r="AF356" s="174"/>
      <c r="AG356" s="175">
        <v>12360</v>
      </c>
      <c r="AH356" s="172"/>
      <c r="AI356" s="172"/>
      <c r="AJ356" s="172"/>
      <c r="AK356" s="177"/>
      <c r="AL356" s="156"/>
    </row>
    <row r="357" spans="1:39" ht="30" x14ac:dyDescent="0.25">
      <c r="A357" s="3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>
        <v>1</v>
      </c>
      <c r="T357" s="52">
        <v>2</v>
      </c>
      <c r="U357" s="52">
        <v>6</v>
      </c>
      <c r="V357" s="52">
        <v>0</v>
      </c>
      <c r="W357" s="52">
        <v>3</v>
      </c>
      <c r="X357" s="52">
        <v>0</v>
      </c>
      <c r="Y357" s="52">
        <v>0</v>
      </c>
      <c r="Z357" s="50">
        <v>2</v>
      </c>
      <c r="AA357" s="52">
        <v>0</v>
      </c>
      <c r="AB357" s="52">
        <v>1</v>
      </c>
      <c r="AC357" s="54" t="s">
        <v>444</v>
      </c>
      <c r="AD357" s="68"/>
      <c r="AE357" s="105"/>
      <c r="AF357" s="124"/>
      <c r="AG357" s="124">
        <v>30</v>
      </c>
      <c r="AH357" s="80"/>
      <c r="AI357" s="80"/>
      <c r="AJ357" s="80"/>
      <c r="AK357" s="122"/>
      <c r="AL357" s="104">
        <v>2016</v>
      </c>
      <c r="AM357" s="37"/>
    </row>
    <row r="358" spans="1:39" ht="30" x14ac:dyDescent="0.25">
      <c r="A358" s="3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>
        <v>1</v>
      </c>
      <c r="T358" s="52">
        <v>2</v>
      </c>
      <c r="U358" s="52">
        <v>6</v>
      </c>
      <c r="V358" s="52">
        <v>0</v>
      </c>
      <c r="W358" s="52">
        <v>4</v>
      </c>
      <c r="X358" s="52">
        <v>0</v>
      </c>
      <c r="Y358" s="52">
        <v>0</v>
      </c>
      <c r="Z358" s="50">
        <v>0</v>
      </c>
      <c r="AA358" s="52">
        <v>0</v>
      </c>
      <c r="AB358" s="52">
        <v>0</v>
      </c>
      <c r="AC358" s="48" t="s">
        <v>445</v>
      </c>
      <c r="AD358" s="41"/>
      <c r="AE358" s="41"/>
      <c r="AF358" s="80"/>
      <c r="AG358" s="80"/>
      <c r="AH358" s="69"/>
      <c r="AI358" s="69"/>
      <c r="AJ358" s="69"/>
      <c r="AK358" s="121"/>
      <c r="AL358" s="80"/>
      <c r="AM358" s="37"/>
    </row>
    <row r="359" spans="1:39" ht="30" x14ac:dyDescent="0.25">
      <c r="A359" s="3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>
        <v>1</v>
      </c>
      <c r="T359" s="52">
        <v>2</v>
      </c>
      <c r="U359" s="52">
        <v>6</v>
      </c>
      <c r="V359" s="52">
        <v>0</v>
      </c>
      <c r="W359" s="52">
        <v>4</v>
      </c>
      <c r="X359" s="52">
        <v>0</v>
      </c>
      <c r="Y359" s="52">
        <v>0</v>
      </c>
      <c r="Z359" s="50">
        <v>0</v>
      </c>
      <c r="AA359" s="52">
        <v>0</v>
      </c>
      <c r="AB359" s="52">
        <v>1</v>
      </c>
      <c r="AC359" s="71" t="s">
        <v>446</v>
      </c>
      <c r="AD359" s="68"/>
      <c r="AE359" s="104"/>
      <c r="AF359" s="80"/>
      <c r="AG359" s="80">
        <v>43</v>
      </c>
      <c r="AH359" s="80"/>
      <c r="AI359" s="80"/>
      <c r="AJ359" s="80"/>
      <c r="AK359" s="122"/>
      <c r="AL359" s="80">
        <v>2016</v>
      </c>
      <c r="AM359" s="37"/>
    </row>
    <row r="360" spans="1:39" ht="45" x14ac:dyDescent="0.25">
      <c r="A360" s="3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>
        <v>1</v>
      </c>
      <c r="T360" s="52">
        <v>2</v>
      </c>
      <c r="U360" s="52">
        <v>6</v>
      </c>
      <c r="V360" s="52">
        <v>0</v>
      </c>
      <c r="W360" s="52">
        <v>4</v>
      </c>
      <c r="X360" s="52">
        <v>0</v>
      </c>
      <c r="Y360" s="52">
        <v>0</v>
      </c>
      <c r="Z360" s="50">
        <v>0</v>
      </c>
      <c r="AA360" s="52">
        <v>0</v>
      </c>
      <c r="AB360" s="52">
        <v>2</v>
      </c>
      <c r="AC360" s="71" t="s">
        <v>447</v>
      </c>
      <c r="AD360" s="68"/>
      <c r="AE360" s="104"/>
      <c r="AF360" s="80"/>
      <c r="AG360" s="80">
        <v>7</v>
      </c>
      <c r="AH360" s="80"/>
      <c r="AI360" s="80"/>
      <c r="AJ360" s="80"/>
      <c r="AK360" s="122"/>
      <c r="AL360" s="80">
        <v>2016</v>
      </c>
    </row>
    <row r="361" spans="1:39" ht="30" x14ac:dyDescent="0.25">
      <c r="A361" s="3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>
        <v>1</v>
      </c>
      <c r="T361" s="52">
        <v>2</v>
      </c>
      <c r="U361" s="52">
        <v>6</v>
      </c>
      <c r="V361" s="52">
        <v>0</v>
      </c>
      <c r="W361" s="52">
        <v>4</v>
      </c>
      <c r="X361" s="52">
        <v>0</v>
      </c>
      <c r="Y361" s="52">
        <v>0</v>
      </c>
      <c r="Z361" s="50">
        <v>0</v>
      </c>
      <c r="AA361" s="52">
        <v>0</v>
      </c>
      <c r="AB361" s="52">
        <v>3</v>
      </c>
      <c r="AC361" s="71" t="s">
        <v>448</v>
      </c>
      <c r="AD361" s="68"/>
      <c r="AE361" s="104"/>
      <c r="AF361" s="80"/>
      <c r="AG361" s="80">
        <v>7</v>
      </c>
      <c r="AH361" s="80"/>
      <c r="AI361" s="80"/>
      <c r="AJ361" s="80"/>
      <c r="AK361" s="122"/>
      <c r="AL361" s="80">
        <v>2016</v>
      </c>
    </row>
    <row r="362" spans="1:39" ht="45" x14ac:dyDescent="0.25">
      <c r="A362" s="3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>
        <v>1</v>
      </c>
      <c r="T362" s="52">
        <v>2</v>
      </c>
      <c r="U362" s="52">
        <v>6</v>
      </c>
      <c r="V362" s="52">
        <v>0</v>
      </c>
      <c r="W362" s="52">
        <v>4</v>
      </c>
      <c r="X362" s="52">
        <v>0</v>
      </c>
      <c r="Y362" s="52">
        <v>0</v>
      </c>
      <c r="Z362" s="50">
        <v>1</v>
      </c>
      <c r="AA362" s="52">
        <v>0</v>
      </c>
      <c r="AB362" s="52">
        <v>0</v>
      </c>
      <c r="AC362" s="89" t="s">
        <v>449</v>
      </c>
      <c r="AD362" s="164"/>
      <c r="AE362" s="155"/>
      <c r="AF362" s="178"/>
      <c r="AG362" s="175"/>
      <c r="AH362" s="173"/>
      <c r="AI362" s="173"/>
      <c r="AJ362" s="173"/>
      <c r="AK362" s="155"/>
      <c r="AL362" s="156"/>
    </row>
    <row r="363" spans="1:39" ht="30" x14ac:dyDescent="0.25">
      <c r="A363" s="3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>
        <v>1</v>
      </c>
      <c r="T363" s="52">
        <v>2</v>
      </c>
      <c r="U363" s="52">
        <v>6</v>
      </c>
      <c r="V363" s="52">
        <v>0</v>
      </c>
      <c r="W363" s="52">
        <v>4</v>
      </c>
      <c r="X363" s="52">
        <v>0</v>
      </c>
      <c r="Y363" s="52">
        <v>0</v>
      </c>
      <c r="Z363" s="50">
        <v>1</v>
      </c>
      <c r="AA363" s="52">
        <v>0</v>
      </c>
      <c r="AB363" s="52">
        <v>1</v>
      </c>
      <c r="AC363" s="79" t="s">
        <v>450</v>
      </c>
      <c r="AD363" s="68"/>
      <c r="AE363" s="105"/>
      <c r="AF363" s="114"/>
      <c r="AG363" s="176"/>
      <c r="AH363" s="69"/>
      <c r="AI363" s="69"/>
      <c r="AJ363" s="69"/>
      <c r="AK363" s="122"/>
      <c r="AL363" s="104"/>
    </row>
    <row r="364" spans="1:39" ht="44.25" x14ac:dyDescent="0.25">
      <c r="A364" s="3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>
        <v>1</v>
      </c>
      <c r="T364" s="52">
        <v>2</v>
      </c>
      <c r="U364" s="52">
        <v>6</v>
      </c>
      <c r="V364" s="52">
        <v>0</v>
      </c>
      <c r="W364" s="52">
        <v>4</v>
      </c>
      <c r="X364" s="52">
        <v>0</v>
      </c>
      <c r="Y364" s="52">
        <v>0</v>
      </c>
      <c r="Z364" s="50">
        <v>2</v>
      </c>
      <c r="AA364" s="52">
        <v>0</v>
      </c>
      <c r="AB364" s="52">
        <v>0</v>
      </c>
      <c r="AC364" s="92" t="s">
        <v>451</v>
      </c>
      <c r="AD364" s="164"/>
      <c r="AE364" s="155"/>
      <c r="AF364" s="174"/>
      <c r="AG364" s="175"/>
      <c r="AH364" s="172"/>
      <c r="AI364" s="172"/>
      <c r="AJ364" s="172"/>
      <c r="AK364" s="177"/>
      <c r="AL364" s="156"/>
    </row>
    <row r="365" spans="1:39" ht="40.5" customHeight="1" x14ac:dyDescent="0.25">
      <c r="A365" s="3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>
        <v>1</v>
      </c>
      <c r="T365" s="52">
        <v>2</v>
      </c>
      <c r="U365" s="52">
        <v>6</v>
      </c>
      <c r="V365" s="52">
        <v>0</v>
      </c>
      <c r="W365" s="52">
        <v>4</v>
      </c>
      <c r="X365" s="52">
        <v>0</v>
      </c>
      <c r="Y365" s="52">
        <v>0</v>
      </c>
      <c r="Z365" s="50">
        <v>2</v>
      </c>
      <c r="AA365" s="52">
        <v>0</v>
      </c>
      <c r="AB365" s="52">
        <v>1</v>
      </c>
      <c r="AC365" s="54" t="s">
        <v>452</v>
      </c>
      <c r="AD365" s="68"/>
      <c r="AE365" s="105"/>
      <c r="AF365" s="124"/>
      <c r="AG365" s="124">
        <v>63</v>
      </c>
      <c r="AH365" s="80"/>
      <c r="AI365" s="80"/>
      <c r="AJ365" s="80"/>
      <c r="AK365" s="122"/>
      <c r="AL365" s="104">
        <v>2016</v>
      </c>
    </row>
    <row r="366" spans="1:39" ht="29.25" x14ac:dyDescent="0.25">
      <c r="A366" s="3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>
        <v>1</v>
      </c>
      <c r="T366" s="52">
        <v>2</v>
      </c>
      <c r="U366" s="52">
        <v>6</v>
      </c>
      <c r="V366" s="52">
        <v>0</v>
      </c>
      <c r="W366" s="52">
        <v>4</v>
      </c>
      <c r="X366" s="52">
        <v>0</v>
      </c>
      <c r="Y366" s="52">
        <v>0</v>
      </c>
      <c r="Z366" s="50">
        <v>3</v>
      </c>
      <c r="AA366" s="52">
        <v>0</v>
      </c>
      <c r="AB366" s="52">
        <v>0</v>
      </c>
      <c r="AC366" s="92" t="s">
        <v>453</v>
      </c>
      <c r="AD366" s="164"/>
      <c r="AE366" s="155"/>
      <c r="AF366" s="174"/>
      <c r="AG366" s="175"/>
      <c r="AH366" s="172"/>
      <c r="AI366" s="172"/>
      <c r="AJ366" s="172"/>
      <c r="AK366" s="177"/>
      <c r="AL366" s="156"/>
    </row>
    <row r="367" spans="1:39" ht="44.25" x14ac:dyDescent="0.25">
      <c r="A367" s="3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>
        <v>1</v>
      </c>
      <c r="T367" s="52">
        <v>2</v>
      </c>
      <c r="U367" s="52">
        <v>6</v>
      </c>
      <c r="V367" s="52">
        <v>0</v>
      </c>
      <c r="W367" s="52">
        <v>4</v>
      </c>
      <c r="X367" s="52">
        <v>0</v>
      </c>
      <c r="Y367" s="52">
        <v>0</v>
      </c>
      <c r="Z367" s="50">
        <v>3</v>
      </c>
      <c r="AA367" s="52">
        <v>0</v>
      </c>
      <c r="AB367" s="52">
        <v>1</v>
      </c>
      <c r="AC367" s="54" t="s">
        <v>454</v>
      </c>
      <c r="AD367" s="68"/>
      <c r="AE367" s="105"/>
      <c r="AF367" s="124"/>
      <c r="AG367" s="176"/>
      <c r="AH367" s="80"/>
      <c r="AI367" s="80"/>
      <c r="AJ367" s="80"/>
      <c r="AK367" s="122"/>
      <c r="AL367" s="104"/>
    </row>
    <row r="368" spans="1:39" ht="30" x14ac:dyDescent="0.25">
      <c r="A368" s="3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>
        <v>1</v>
      </c>
      <c r="T368" s="52">
        <v>2</v>
      </c>
      <c r="U368" s="52">
        <v>6</v>
      </c>
      <c r="V368" s="52">
        <v>0</v>
      </c>
      <c r="W368" s="52">
        <v>5</v>
      </c>
      <c r="X368" s="52">
        <v>0</v>
      </c>
      <c r="Y368" s="52">
        <v>0</v>
      </c>
      <c r="Z368" s="50">
        <v>0</v>
      </c>
      <c r="AA368" s="52">
        <v>0</v>
      </c>
      <c r="AB368" s="52">
        <v>0</v>
      </c>
      <c r="AC368" s="48" t="s">
        <v>455</v>
      </c>
      <c r="AD368" s="41"/>
      <c r="AE368" s="41"/>
      <c r="AF368" s="80"/>
      <c r="AG368" s="176">
        <v>0</v>
      </c>
      <c r="AH368" s="69"/>
      <c r="AI368" s="69"/>
      <c r="AJ368" s="69"/>
      <c r="AK368" s="121"/>
      <c r="AL368" s="80"/>
    </row>
    <row r="369" spans="1:38" ht="30" x14ac:dyDescent="0.25">
      <c r="A369" s="3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>
        <v>1</v>
      </c>
      <c r="T369" s="52">
        <v>2</v>
      </c>
      <c r="U369" s="52">
        <v>6</v>
      </c>
      <c r="V369" s="52">
        <v>0</v>
      </c>
      <c r="W369" s="52">
        <v>5</v>
      </c>
      <c r="X369" s="52">
        <v>0</v>
      </c>
      <c r="Y369" s="52">
        <v>0</v>
      </c>
      <c r="Z369" s="50">
        <v>0</v>
      </c>
      <c r="AA369" s="52">
        <v>0</v>
      </c>
      <c r="AB369" s="52">
        <v>1</v>
      </c>
      <c r="AC369" s="71" t="s">
        <v>456</v>
      </c>
      <c r="AD369" s="68"/>
      <c r="AE369" s="104"/>
      <c r="AF369" s="80"/>
      <c r="AG369" s="80">
        <v>5</v>
      </c>
      <c r="AH369" s="80">
        <v>5</v>
      </c>
      <c r="AI369" s="80"/>
      <c r="AJ369" s="80"/>
      <c r="AK369" s="122"/>
      <c r="AL369" s="104">
        <v>2017</v>
      </c>
    </row>
    <row r="370" spans="1:38" ht="45" x14ac:dyDescent="0.25">
      <c r="A370" s="3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>
        <v>1</v>
      </c>
      <c r="T370" s="52">
        <v>2</v>
      </c>
      <c r="U370" s="52">
        <v>6</v>
      </c>
      <c r="V370" s="52">
        <v>0</v>
      </c>
      <c r="W370" s="52">
        <v>5</v>
      </c>
      <c r="X370" s="52">
        <v>0</v>
      </c>
      <c r="Y370" s="52">
        <v>0</v>
      </c>
      <c r="Z370" s="50">
        <v>1</v>
      </c>
      <c r="AA370" s="52">
        <v>0</v>
      </c>
      <c r="AB370" s="52">
        <v>0</v>
      </c>
      <c r="AC370" s="71" t="s">
        <v>457</v>
      </c>
      <c r="AD370" s="68"/>
      <c r="AE370" s="105"/>
      <c r="AF370" s="114"/>
      <c r="AG370" s="114"/>
      <c r="AH370" s="80"/>
      <c r="AI370" s="80"/>
      <c r="AJ370" s="80"/>
      <c r="AK370" s="105"/>
      <c r="AL370" s="104"/>
    </row>
    <row r="371" spans="1:38" ht="45" x14ac:dyDescent="0.25">
      <c r="A371" s="3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>
        <v>1</v>
      </c>
      <c r="T371" s="52">
        <v>2</v>
      </c>
      <c r="U371" s="52">
        <v>6</v>
      </c>
      <c r="V371" s="52">
        <v>0</v>
      </c>
      <c r="W371" s="52">
        <v>5</v>
      </c>
      <c r="X371" s="52">
        <v>0</v>
      </c>
      <c r="Y371" s="52">
        <v>0</v>
      </c>
      <c r="Z371" s="50">
        <v>1</v>
      </c>
      <c r="AA371" s="52">
        <v>0</v>
      </c>
      <c r="AB371" s="52">
        <v>1</v>
      </c>
      <c r="AC371" s="79" t="s">
        <v>458</v>
      </c>
      <c r="AD371" s="68"/>
      <c r="AE371" s="105"/>
      <c r="AF371" s="114"/>
      <c r="AG371" s="114">
        <v>7</v>
      </c>
      <c r="AH371" s="69">
        <v>7</v>
      </c>
      <c r="AI371" s="69"/>
      <c r="AJ371" s="69"/>
      <c r="AK371" s="122"/>
      <c r="AL371" s="104">
        <v>2017</v>
      </c>
    </row>
    <row r="372" spans="1:38" ht="45" x14ac:dyDescent="0.25">
      <c r="A372" s="32"/>
      <c r="B372" s="52">
        <v>0</v>
      </c>
      <c r="C372" s="52">
        <v>0</v>
      </c>
      <c r="D372" s="52">
        <v>9</v>
      </c>
      <c r="E372" s="52">
        <v>0</v>
      </c>
      <c r="F372" s="52">
        <v>7</v>
      </c>
      <c r="G372" s="52">
        <v>0</v>
      </c>
      <c r="H372" s="52">
        <v>9</v>
      </c>
      <c r="I372" s="52">
        <v>1</v>
      </c>
      <c r="J372" s="52">
        <v>2</v>
      </c>
      <c r="K372" s="52">
        <v>6</v>
      </c>
      <c r="L372" s="52">
        <v>0</v>
      </c>
      <c r="M372" s="52">
        <v>5</v>
      </c>
      <c r="N372" s="52">
        <v>2</v>
      </c>
      <c r="O372" s="52">
        <v>0</v>
      </c>
      <c r="P372" s="52">
        <v>0</v>
      </c>
      <c r="Q372" s="52">
        <v>4</v>
      </c>
      <c r="R372" s="52" t="s">
        <v>217</v>
      </c>
      <c r="S372" s="52">
        <v>1</v>
      </c>
      <c r="T372" s="52">
        <v>2</v>
      </c>
      <c r="U372" s="52">
        <v>6</v>
      </c>
      <c r="V372" s="52">
        <v>0</v>
      </c>
      <c r="W372" s="52">
        <v>5</v>
      </c>
      <c r="X372" s="52">
        <v>0</v>
      </c>
      <c r="Y372" s="52">
        <v>0</v>
      </c>
      <c r="Z372" s="50">
        <v>2</v>
      </c>
      <c r="AA372" s="52">
        <v>0</v>
      </c>
      <c r="AB372" s="52">
        <v>0</v>
      </c>
      <c r="AC372" s="92" t="s">
        <v>459</v>
      </c>
      <c r="AD372" s="164" t="s">
        <v>339</v>
      </c>
      <c r="AE372" s="155"/>
      <c r="AF372" s="174"/>
      <c r="AG372" s="175">
        <v>12000</v>
      </c>
      <c r="AH372" s="172"/>
      <c r="AI372" s="172"/>
      <c r="AJ372" s="172"/>
      <c r="AK372" s="175">
        <v>12000</v>
      </c>
      <c r="AL372" s="156">
        <v>2016</v>
      </c>
    </row>
    <row r="373" spans="1:38" ht="37.5" customHeight="1" x14ac:dyDescent="0.25">
      <c r="A373" s="3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>
        <v>1</v>
      </c>
      <c r="T373" s="52">
        <v>2</v>
      </c>
      <c r="U373" s="52">
        <v>6</v>
      </c>
      <c r="V373" s="52">
        <v>0</v>
      </c>
      <c r="W373" s="52">
        <v>5</v>
      </c>
      <c r="X373" s="52">
        <v>0</v>
      </c>
      <c r="Y373" s="52">
        <v>0</v>
      </c>
      <c r="Z373" s="50">
        <v>2</v>
      </c>
      <c r="AA373" s="52">
        <v>0</v>
      </c>
      <c r="AB373" s="52">
        <v>1</v>
      </c>
      <c r="AC373" s="54" t="s">
        <v>460</v>
      </c>
      <c r="AD373" s="68"/>
      <c r="AE373" s="105"/>
      <c r="AF373" s="124"/>
      <c r="AG373" s="124">
        <v>21</v>
      </c>
      <c r="AH373" s="80"/>
      <c r="AI373" s="80"/>
      <c r="AJ373" s="80"/>
      <c r="AK373" s="122"/>
      <c r="AL373" s="104"/>
    </row>
    <row r="374" spans="1:38" x14ac:dyDescent="0.25">
      <c r="A374" s="3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>
        <v>1</v>
      </c>
      <c r="T374" s="52">
        <v>2</v>
      </c>
      <c r="U374" s="52">
        <v>9</v>
      </c>
      <c r="V374" s="52">
        <v>0</v>
      </c>
      <c r="W374" s="52">
        <v>0</v>
      </c>
      <c r="X374" s="52">
        <v>0</v>
      </c>
      <c r="Y374" s="52">
        <v>0</v>
      </c>
      <c r="Z374" s="52">
        <v>0</v>
      </c>
      <c r="AA374" s="52">
        <v>0</v>
      </c>
      <c r="AB374" s="52">
        <v>0</v>
      </c>
      <c r="AC374" s="92" t="s">
        <v>332</v>
      </c>
      <c r="AD374" s="173" t="s">
        <v>339</v>
      </c>
      <c r="AE374" s="174">
        <f>AE376+AE377+AE379+AE381+AE383</f>
        <v>7931363.3200000003</v>
      </c>
      <c r="AF374" s="174">
        <f>AF376+AF377+AF379+AF381+AF383</f>
        <v>7445363.75</v>
      </c>
      <c r="AG374" s="174">
        <f>AG375+AG378+AG380+AG382</f>
        <v>5302786.96</v>
      </c>
      <c r="AH374" s="174">
        <f>AH375+AH378+AH380+AH382+AH377</f>
        <v>3429849.44</v>
      </c>
      <c r="AI374" s="174">
        <f>AI375+AI378+AI380+AI382</f>
        <v>3335705.04</v>
      </c>
      <c r="AJ374" s="174">
        <f>AJ375+AJ378+AJ380+AJ382</f>
        <v>3335705.04</v>
      </c>
      <c r="AK374" s="174">
        <f>AK376+AK377+AK379+AK381+AK383+AK375+AK378+AK380+AK382</f>
        <v>30780773.549999997</v>
      </c>
      <c r="AL374" s="156">
        <v>2019</v>
      </c>
    </row>
    <row r="375" spans="1:38" ht="30" x14ac:dyDescent="0.25">
      <c r="A375" s="32"/>
      <c r="B375" s="52">
        <v>0</v>
      </c>
      <c r="C375" s="52">
        <v>0</v>
      </c>
      <c r="D375" s="52">
        <v>9</v>
      </c>
      <c r="E375" s="52">
        <v>0</v>
      </c>
      <c r="F375" s="52">
        <v>7</v>
      </c>
      <c r="G375" s="52">
        <v>0</v>
      </c>
      <c r="H375" s="52">
        <v>9</v>
      </c>
      <c r="I375" s="52">
        <v>1</v>
      </c>
      <c r="J375" s="52">
        <v>2</v>
      </c>
      <c r="K375" s="52">
        <v>9</v>
      </c>
      <c r="L375" s="52">
        <v>0</v>
      </c>
      <c r="M375" s="52">
        <v>0</v>
      </c>
      <c r="N375" s="52">
        <v>2</v>
      </c>
      <c r="O375" s="52">
        <v>0</v>
      </c>
      <c r="P375" s="52">
        <v>0</v>
      </c>
      <c r="Q375" s="52">
        <v>1</v>
      </c>
      <c r="R375" s="52" t="s">
        <v>213</v>
      </c>
      <c r="S375" s="52">
        <v>1</v>
      </c>
      <c r="T375" s="52">
        <v>2</v>
      </c>
      <c r="U375" s="52">
        <v>9</v>
      </c>
      <c r="V375" s="52">
        <v>0</v>
      </c>
      <c r="W375" s="52">
        <v>0</v>
      </c>
      <c r="X375" s="52">
        <v>0</v>
      </c>
      <c r="Y375" s="52">
        <v>0</v>
      </c>
      <c r="Z375" s="52">
        <v>1</v>
      </c>
      <c r="AA375" s="52">
        <v>0</v>
      </c>
      <c r="AB375" s="52">
        <v>0</v>
      </c>
      <c r="AC375" s="71" t="s">
        <v>210</v>
      </c>
      <c r="AD375" s="80" t="s">
        <v>339</v>
      </c>
      <c r="AE375" s="109"/>
      <c r="AF375" s="109"/>
      <c r="AG375" s="109">
        <v>2657482.83</v>
      </c>
      <c r="AH375" s="109">
        <v>3006605.04</v>
      </c>
      <c r="AI375" s="109">
        <v>3006605.04</v>
      </c>
      <c r="AJ375" s="109">
        <v>3006605.04</v>
      </c>
      <c r="AK375" s="109">
        <f>AI375+AH375+AG375+AJ375</f>
        <v>11677297.949999999</v>
      </c>
      <c r="AL375" s="104">
        <v>2019</v>
      </c>
    </row>
    <row r="376" spans="1:38" ht="30" x14ac:dyDescent="0.25">
      <c r="A376" s="32"/>
      <c r="B376" s="52">
        <v>0</v>
      </c>
      <c r="C376" s="52">
        <v>0</v>
      </c>
      <c r="D376" s="52">
        <v>9</v>
      </c>
      <c r="E376" s="52">
        <v>0</v>
      </c>
      <c r="F376" s="52">
        <v>7</v>
      </c>
      <c r="G376" s="52">
        <v>0</v>
      </c>
      <c r="H376" s="52">
        <v>9</v>
      </c>
      <c r="I376" s="52">
        <v>1</v>
      </c>
      <c r="J376" s="52">
        <v>2</v>
      </c>
      <c r="K376" s="52">
        <v>9</v>
      </c>
      <c r="L376" s="52"/>
      <c r="M376" s="52"/>
      <c r="N376" s="52">
        <v>9</v>
      </c>
      <c r="O376" s="52">
        <v>0</v>
      </c>
      <c r="P376" s="52">
        <v>0</v>
      </c>
      <c r="Q376" s="52">
        <v>1</v>
      </c>
      <c r="R376" s="52"/>
      <c r="S376" s="52">
        <v>1</v>
      </c>
      <c r="T376" s="52">
        <v>2</v>
      </c>
      <c r="U376" s="52">
        <v>9</v>
      </c>
      <c r="V376" s="52">
        <v>0</v>
      </c>
      <c r="W376" s="52">
        <v>0</v>
      </c>
      <c r="X376" s="52">
        <v>0</v>
      </c>
      <c r="Y376" s="52">
        <v>0</v>
      </c>
      <c r="Z376" s="52">
        <v>1</v>
      </c>
      <c r="AA376" s="52">
        <v>0</v>
      </c>
      <c r="AB376" s="52">
        <v>0</v>
      </c>
      <c r="AC376" s="71" t="s">
        <v>333</v>
      </c>
      <c r="AD376" s="80" t="s">
        <v>339</v>
      </c>
      <c r="AE376" s="80">
        <v>2345928.13</v>
      </c>
      <c r="AF376" s="109">
        <v>2389038</v>
      </c>
      <c r="AG376" s="109"/>
      <c r="AH376" s="109"/>
      <c r="AI376" s="109"/>
      <c r="AJ376" s="109"/>
      <c r="AK376" s="105">
        <f>AE376+AF376+AG376+AH376</f>
        <v>4734966.13</v>
      </c>
      <c r="AL376" s="111">
        <v>2015</v>
      </c>
    </row>
    <row r="377" spans="1:38" ht="30" x14ac:dyDescent="0.25">
      <c r="A377" s="32"/>
      <c r="B377" s="52">
        <v>0</v>
      </c>
      <c r="C377" s="52">
        <v>0</v>
      </c>
      <c r="D377" s="52">
        <v>9</v>
      </c>
      <c r="E377" s="52">
        <v>0</v>
      </c>
      <c r="F377" s="52">
        <v>7</v>
      </c>
      <c r="G377" s="52">
        <v>0</v>
      </c>
      <c r="H377" s="52">
        <v>9</v>
      </c>
      <c r="I377" s="52">
        <v>1</v>
      </c>
      <c r="J377" s="52">
        <v>2</v>
      </c>
      <c r="K377" s="52">
        <v>9</v>
      </c>
      <c r="L377" s="52"/>
      <c r="M377" s="52"/>
      <c r="N377" s="52">
        <v>9</v>
      </c>
      <c r="O377" s="52">
        <v>0</v>
      </c>
      <c r="P377" s="52">
        <v>0</v>
      </c>
      <c r="Q377" s="52">
        <v>3</v>
      </c>
      <c r="R377" s="52"/>
      <c r="S377" s="52">
        <v>1</v>
      </c>
      <c r="T377" s="52">
        <v>2</v>
      </c>
      <c r="U377" s="52">
        <v>9</v>
      </c>
      <c r="V377" s="52">
        <v>0</v>
      </c>
      <c r="W377" s="52">
        <v>0</v>
      </c>
      <c r="X377" s="52">
        <v>0</v>
      </c>
      <c r="Y377" s="52">
        <v>0</v>
      </c>
      <c r="Z377" s="52">
        <v>2</v>
      </c>
      <c r="AA377" s="52">
        <v>0</v>
      </c>
      <c r="AB377" s="52">
        <v>0</v>
      </c>
      <c r="AC377" s="71" t="s">
        <v>334</v>
      </c>
      <c r="AD377" s="68" t="s">
        <v>339</v>
      </c>
      <c r="AE377" s="104">
        <v>1245820.25</v>
      </c>
      <c r="AF377" s="109">
        <v>1240401.0900000001</v>
      </c>
      <c r="AG377" s="99"/>
      <c r="AH377" s="99"/>
      <c r="AI377" s="99"/>
      <c r="AJ377" s="99"/>
      <c r="AK377" s="105">
        <f>AE377+AF377+AG377+AH377</f>
        <v>2486221.34</v>
      </c>
      <c r="AL377" s="67">
        <v>2015</v>
      </c>
    </row>
    <row r="378" spans="1:38" ht="30" x14ac:dyDescent="0.25">
      <c r="A378" s="32"/>
      <c r="B378" s="52">
        <v>0</v>
      </c>
      <c r="C378" s="52">
        <v>0</v>
      </c>
      <c r="D378" s="52">
        <v>9</v>
      </c>
      <c r="E378" s="52">
        <v>0</v>
      </c>
      <c r="F378" s="52">
        <v>7</v>
      </c>
      <c r="G378" s="52">
        <v>0</v>
      </c>
      <c r="H378" s="52">
        <v>5</v>
      </c>
      <c r="I378" s="52">
        <v>1</v>
      </c>
      <c r="J378" s="52">
        <v>2</v>
      </c>
      <c r="K378" s="52">
        <v>9</v>
      </c>
      <c r="L378" s="52">
        <v>0</v>
      </c>
      <c r="M378" s="52">
        <v>0</v>
      </c>
      <c r="N378" s="52">
        <v>2</v>
      </c>
      <c r="O378" s="52">
        <v>0</v>
      </c>
      <c r="P378" s="52">
        <v>0</v>
      </c>
      <c r="Q378" s="52">
        <v>2</v>
      </c>
      <c r="R378" s="52" t="s">
        <v>214</v>
      </c>
      <c r="S378" s="52">
        <v>1</v>
      </c>
      <c r="T378" s="52">
        <v>2</v>
      </c>
      <c r="U378" s="52">
        <v>9</v>
      </c>
      <c r="V378" s="52">
        <v>0</v>
      </c>
      <c r="W378" s="52">
        <v>0</v>
      </c>
      <c r="X378" s="52">
        <v>0</v>
      </c>
      <c r="Y378" s="52">
        <v>0</v>
      </c>
      <c r="Z378" s="52">
        <v>2</v>
      </c>
      <c r="AA378" s="52">
        <v>0</v>
      </c>
      <c r="AB378" s="52">
        <v>0</v>
      </c>
      <c r="AC378" s="71" t="s">
        <v>211</v>
      </c>
      <c r="AD378" s="80" t="s">
        <v>339</v>
      </c>
      <c r="AE378" s="104"/>
      <c r="AF378" s="109"/>
      <c r="AG378" s="99">
        <v>1103573.52</v>
      </c>
      <c r="AH378" s="99">
        <v>94144.4</v>
      </c>
      <c r="AI378" s="99"/>
      <c r="AJ378" s="99"/>
      <c r="AK378" s="105">
        <f>AG378+AH378+AI378</f>
        <v>1197717.92</v>
      </c>
      <c r="AL378" s="67">
        <v>2017</v>
      </c>
    </row>
    <row r="379" spans="1:38" ht="30" x14ac:dyDescent="0.25">
      <c r="A379" s="32"/>
      <c r="B379" s="52">
        <v>0</v>
      </c>
      <c r="C379" s="52">
        <v>0</v>
      </c>
      <c r="D379" s="52">
        <v>9</v>
      </c>
      <c r="E379" s="52">
        <v>0</v>
      </c>
      <c r="F379" s="52">
        <v>7</v>
      </c>
      <c r="G379" s="52">
        <v>0</v>
      </c>
      <c r="H379" s="52">
        <v>5</v>
      </c>
      <c r="I379" s="52">
        <v>1</v>
      </c>
      <c r="J379" s="52">
        <v>2</v>
      </c>
      <c r="K379" s="52">
        <v>9</v>
      </c>
      <c r="L379" s="52"/>
      <c r="M379" s="52"/>
      <c r="N379" s="52">
        <v>9</v>
      </c>
      <c r="O379" s="52">
        <v>0</v>
      </c>
      <c r="P379" s="52">
        <v>0</v>
      </c>
      <c r="Q379" s="52">
        <v>4</v>
      </c>
      <c r="R379" s="52"/>
      <c r="S379" s="52">
        <v>1</v>
      </c>
      <c r="T379" s="52">
        <v>2</v>
      </c>
      <c r="U379" s="52">
        <v>9</v>
      </c>
      <c r="V379" s="52">
        <v>0</v>
      </c>
      <c r="W379" s="52">
        <v>0</v>
      </c>
      <c r="X379" s="52">
        <v>0</v>
      </c>
      <c r="Y379" s="52">
        <v>0</v>
      </c>
      <c r="Z379" s="52">
        <v>3</v>
      </c>
      <c r="AA379" s="52">
        <v>0</v>
      </c>
      <c r="AB379" s="52">
        <v>0</v>
      </c>
      <c r="AC379" s="71" t="s">
        <v>335</v>
      </c>
      <c r="AD379" s="68" t="s">
        <v>339</v>
      </c>
      <c r="AE379" s="105">
        <v>434338</v>
      </c>
      <c r="AF379" s="109">
        <v>0</v>
      </c>
      <c r="AG379" s="99">
        <v>0</v>
      </c>
      <c r="AH379" s="99">
        <v>0</v>
      </c>
      <c r="AI379" s="99"/>
      <c r="AJ379" s="99"/>
      <c r="AK379" s="105">
        <f>AE379+AF379+AG379+AH379</f>
        <v>434338</v>
      </c>
      <c r="AL379" s="67">
        <v>2014</v>
      </c>
    </row>
    <row r="380" spans="1:38" ht="30" x14ac:dyDescent="0.25">
      <c r="A380" s="32"/>
      <c r="B380" s="52">
        <v>0</v>
      </c>
      <c r="C380" s="52">
        <v>0</v>
      </c>
      <c r="D380" s="52">
        <v>9</v>
      </c>
      <c r="E380" s="52">
        <v>0</v>
      </c>
      <c r="F380" s="52">
        <v>7</v>
      </c>
      <c r="G380" s="52">
        <v>0</v>
      </c>
      <c r="H380" s="52">
        <v>5</v>
      </c>
      <c r="I380" s="52">
        <v>1</v>
      </c>
      <c r="J380" s="52">
        <v>2</v>
      </c>
      <c r="K380" s="52">
        <v>9</v>
      </c>
      <c r="L380" s="52">
        <v>0</v>
      </c>
      <c r="M380" s="52">
        <v>0</v>
      </c>
      <c r="N380" s="52">
        <v>1</v>
      </c>
      <c r="O380" s="52">
        <v>0</v>
      </c>
      <c r="P380" s="52">
        <v>5</v>
      </c>
      <c r="Q380" s="52">
        <v>1</v>
      </c>
      <c r="R380" s="52" t="s">
        <v>215</v>
      </c>
      <c r="S380" s="52">
        <v>2</v>
      </c>
      <c r="T380" s="52">
        <v>9</v>
      </c>
      <c r="U380" s="52">
        <v>0</v>
      </c>
      <c r="V380" s="52">
        <v>0</v>
      </c>
      <c r="W380" s="52">
        <v>0</v>
      </c>
      <c r="X380" s="52">
        <v>0</v>
      </c>
      <c r="Y380" s="52">
        <v>0</v>
      </c>
      <c r="Z380" s="52">
        <v>4</v>
      </c>
      <c r="AA380" s="52">
        <v>0</v>
      </c>
      <c r="AB380" s="52">
        <v>0</v>
      </c>
      <c r="AC380" s="71" t="s">
        <v>212</v>
      </c>
      <c r="AD380" s="68" t="s">
        <v>339</v>
      </c>
      <c r="AE380" s="105"/>
      <c r="AF380" s="109"/>
      <c r="AG380" s="99">
        <v>329100</v>
      </c>
      <c r="AH380" s="99">
        <v>329100</v>
      </c>
      <c r="AI380" s="99">
        <v>329100</v>
      </c>
      <c r="AJ380" s="99">
        <v>329100</v>
      </c>
      <c r="AK380" s="105">
        <f>AG380+AH380+AI380+AJ380</f>
        <v>1316400</v>
      </c>
      <c r="AL380" s="67">
        <v>2019</v>
      </c>
    </row>
    <row r="381" spans="1:38" x14ac:dyDescent="0.25">
      <c r="A381" s="32"/>
      <c r="B381" s="50">
        <v>0</v>
      </c>
      <c r="C381" s="50">
        <v>0</v>
      </c>
      <c r="D381" s="50">
        <v>5</v>
      </c>
      <c r="E381" s="50">
        <v>0</v>
      </c>
      <c r="F381" s="50">
        <v>1</v>
      </c>
      <c r="G381" s="50">
        <v>0</v>
      </c>
      <c r="H381" s="50">
        <v>4</v>
      </c>
      <c r="I381" s="50">
        <v>1</v>
      </c>
      <c r="J381" s="50">
        <v>2</v>
      </c>
      <c r="K381" s="50">
        <v>9</v>
      </c>
      <c r="L381" s="50"/>
      <c r="M381" s="50"/>
      <c r="N381" s="50">
        <v>7</v>
      </c>
      <c r="O381" s="50">
        <v>5</v>
      </c>
      <c r="P381" s="52">
        <v>0</v>
      </c>
      <c r="Q381" s="52">
        <v>2</v>
      </c>
      <c r="R381" s="52"/>
      <c r="S381" s="52">
        <v>1</v>
      </c>
      <c r="T381" s="52">
        <v>2</v>
      </c>
      <c r="U381" s="52">
        <v>9</v>
      </c>
      <c r="V381" s="52">
        <v>0</v>
      </c>
      <c r="W381" s="52">
        <v>0</v>
      </c>
      <c r="X381" s="52">
        <v>0</v>
      </c>
      <c r="Y381" s="52">
        <v>0</v>
      </c>
      <c r="Z381" s="52">
        <v>4</v>
      </c>
      <c r="AA381" s="52">
        <v>0</v>
      </c>
      <c r="AB381" s="52">
        <v>0</v>
      </c>
      <c r="AC381" s="83" t="s">
        <v>389</v>
      </c>
      <c r="AD381" s="68" t="s">
        <v>339</v>
      </c>
      <c r="AE381" s="105">
        <v>311294.7</v>
      </c>
      <c r="AF381" s="99">
        <v>329100</v>
      </c>
      <c r="AG381" s="109"/>
      <c r="AH381" s="109"/>
      <c r="AI381" s="109"/>
      <c r="AJ381" s="109"/>
      <c r="AK381" s="105">
        <f>AE381+AF381+AG381+AH381</f>
        <v>640394.69999999995</v>
      </c>
      <c r="AL381" s="104">
        <v>2015</v>
      </c>
    </row>
    <row r="382" spans="1:38" ht="30" x14ac:dyDescent="0.25">
      <c r="A382" s="32"/>
      <c r="B382" s="50">
        <v>0</v>
      </c>
      <c r="C382" s="50">
        <v>0</v>
      </c>
      <c r="D382" s="50">
        <v>5</v>
      </c>
      <c r="E382" s="50">
        <v>0</v>
      </c>
      <c r="F382" s="50">
        <v>7</v>
      </c>
      <c r="G382" s="50">
        <v>0</v>
      </c>
      <c r="H382" s="50">
        <v>9</v>
      </c>
      <c r="I382" s="50">
        <v>1</v>
      </c>
      <c r="J382" s="50">
        <v>2</v>
      </c>
      <c r="K382" s="50">
        <v>9</v>
      </c>
      <c r="L382" s="50">
        <v>0</v>
      </c>
      <c r="M382" s="50">
        <v>0</v>
      </c>
      <c r="N382" s="50">
        <v>2</v>
      </c>
      <c r="O382" s="50">
        <v>0</v>
      </c>
      <c r="P382" s="50">
        <v>0</v>
      </c>
      <c r="Q382" s="50">
        <v>3</v>
      </c>
      <c r="R382" s="50" t="s">
        <v>214</v>
      </c>
      <c r="S382" s="52">
        <v>1</v>
      </c>
      <c r="T382" s="52">
        <v>2</v>
      </c>
      <c r="U382" s="52">
        <v>9</v>
      </c>
      <c r="V382" s="52">
        <v>0</v>
      </c>
      <c r="W382" s="52">
        <v>0</v>
      </c>
      <c r="X382" s="52">
        <v>0</v>
      </c>
      <c r="Y382" s="52">
        <v>0</v>
      </c>
      <c r="Z382" s="50">
        <v>5</v>
      </c>
      <c r="AA382" s="50">
        <v>0</v>
      </c>
      <c r="AB382" s="50">
        <v>0</v>
      </c>
      <c r="AC382" s="153" t="s">
        <v>216</v>
      </c>
      <c r="AD382" s="68" t="s">
        <v>339</v>
      </c>
      <c r="AE382" s="105"/>
      <c r="AF382" s="99"/>
      <c r="AG382" s="109">
        <v>1212630.6100000001</v>
      </c>
      <c r="AH382" s="109"/>
      <c r="AI382" s="109"/>
      <c r="AJ382" s="109"/>
      <c r="AK382" s="105">
        <f>AG382+AH382+AI382</f>
        <v>1212630.6100000001</v>
      </c>
      <c r="AL382" s="104">
        <v>2016</v>
      </c>
    </row>
    <row r="383" spans="1:38" x14ac:dyDescent="0.25">
      <c r="A383" s="32"/>
      <c r="B383" s="50">
        <v>0</v>
      </c>
      <c r="C383" s="50">
        <v>0</v>
      </c>
      <c r="D383" s="50">
        <v>5</v>
      </c>
      <c r="E383" s="50">
        <v>0</v>
      </c>
      <c r="F383" s="50">
        <v>7</v>
      </c>
      <c r="G383" s="50">
        <v>0</v>
      </c>
      <c r="H383" s="50">
        <v>9</v>
      </c>
      <c r="I383" s="50">
        <v>1</v>
      </c>
      <c r="J383" s="50">
        <v>2</v>
      </c>
      <c r="K383" s="50">
        <v>9</v>
      </c>
      <c r="L383" s="50"/>
      <c r="M383" s="50">
        <v>0</v>
      </c>
      <c r="N383" s="50">
        <v>9</v>
      </c>
      <c r="O383" s="50">
        <v>0</v>
      </c>
      <c r="P383" s="50">
        <v>0</v>
      </c>
      <c r="Q383" s="50">
        <v>5</v>
      </c>
      <c r="R383" s="50"/>
      <c r="S383" s="52">
        <v>1</v>
      </c>
      <c r="T383" s="52">
        <v>2</v>
      </c>
      <c r="U383" s="52">
        <v>9</v>
      </c>
      <c r="V383" s="52">
        <v>0</v>
      </c>
      <c r="W383" s="52">
        <v>0</v>
      </c>
      <c r="X383" s="52">
        <v>0</v>
      </c>
      <c r="Y383" s="52">
        <v>0</v>
      </c>
      <c r="Z383" s="50">
        <v>5</v>
      </c>
      <c r="AA383" s="50">
        <v>0</v>
      </c>
      <c r="AB383" s="50">
        <v>0</v>
      </c>
      <c r="AC383" s="83" t="s">
        <v>390</v>
      </c>
      <c r="AD383" s="68" t="s">
        <v>339</v>
      </c>
      <c r="AE383" s="104">
        <v>3593982.24</v>
      </c>
      <c r="AF383" s="40">
        <v>3486824.66</v>
      </c>
      <c r="AG383" s="109"/>
      <c r="AH383" s="99"/>
      <c r="AI383" s="99"/>
      <c r="AJ383" s="99"/>
      <c r="AK383" s="105">
        <f>AE383+AF383+AG383+AH383</f>
        <v>7080806.9000000004</v>
      </c>
      <c r="AL383" s="67">
        <v>2015</v>
      </c>
    </row>
    <row r="384" spans="1:38" x14ac:dyDescent="0.25">
      <c r="A384" s="32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50"/>
      <c r="Q384" s="50"/>
      <c r="R384" s="50"/>
      <c r="S384" s="52"/>
      <c r="T384" s="52"/>
      <c r="U384" s="52"/>
      <c r="V384" s="52"/>
      <c r="W384" s="52"/>
      <c r="X384" s="52"/>
      <c r="Y384" s="52"/>
      <c r="Z384" s="50"/>
      <c r="AA384" s="50"/>
      <c r="AB384" s="50"/>
      <c r="AC384" s="9"/>
      <c r="AD384" s="9"/>
      <c r="AE384" s="9"/>
      <c r="AF384" s="32"/>
      <c r="AG384" s="11"/>
      <c r="AH384" s="11"/>
      <c r="AI384" s="11"/>
      <c r="AJ384" s="11"/>
      <c r="AK384" s="125"/>
      <c r="AL384" s="67"/>
    </row>
    <row r="385" spans="1:38" x14ac:dyDescent="0.25">
      <c r="A385" s="32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60"/>
      <c r="S385" s="60"/>
      <c r="T385" s="60"/>
      <c r="U385" s="60"/>
      <c r="V385" s="50"/>
      <c r="W385" s="3"/>
      <c r="X385" s="3"/>
      <c r="Y385" s="3"/>
      <c r="Z385" s="60"/>
      <c r="AA385" s="60"/>
      <c r="AB385" s="60"/>
      <c r="AC385" s="9"/>
      <c r="AD385" s="9"/>
      <c r="AE385" s="9"/>
      <c r="AF385" s="32"/>
      <c r="AG385" s="32"/>
      <c r="AH385" s="32"/>
      <c r="AI385" s="32"/>
      <c r="AJ385" s="32"/>
      <c r="AK385" s="126"/>
      <c r="AL385" s="58"/>
    </row>
    <row r="386" spans="1:38" x14ac:dyDescent="0.25">
      <c r="A386" s="3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60"/>
      <c r="S386" s="61"/>
      <c r="T386" s="61"/>
      <c r="U386" s="61"/>
      <c r="V386" s="60"/>
      <c r="W386" s="60"/>
      <c r="X386" s="60"/>
      <c r="Y386" s="60"/>
      <c r="Z386" s="61"/>
      <c r="AA386" s="61"/>
      <c r="AB386" s="61"/>
      <c r="AC386" s="9"/>
      <c r="AD386" s="9"/>
      <c r="AE386" s="9"/>
      <c r="AF386" s="32"/>
      <c r="AG386" s="32"/>
      <c r="AH386" s="32"/>
      <c r="AI386" s="32"/>
      <c r="AJ386" s="32"/>
      <c r="AK386" s="126"/>
      <c r="AL386" s="32"/>
    </row>
    <row r="387" spans="1:38" x14ac:dyDescent="0.25">
      <c r="A387" s="32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60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9"/>
      <c r="AD387" s="9"/>
      <c r="AE387" s="9"/>
      <c r="AF387" s="32"/>
      <c r="AG387" s="32"/>
      <c r="AH387" s="32"/>
      <c r="AI387" s="32"/>
      <c r="AJ387" s="32"/>
      <c r="AK387" s="126"/>
      <c r="AL387" s="32"/>
    </row>
    <row r="388" spans="1:38" x14ac:dyDescent="0.25">
      <c r="A388" s="32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60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9"/>
      <c r="AD388" s="9"/>
      <c r="AE388" s="9"/>
      <c r="AF388" s="32"/>
      <c r="AG388" s="32"/>
      <c r="AH388" s="32"/>
      <c r="AI388" s="32"/>
      <c r="AJ388" s="32"/>
      <c r="AK388" s="126"/>
      <c r="AL388" s="32"/>
    </row>
    <row r="389" spans="1:38" x14ac:dyDescent="0.25">
      <c r="A389" s="32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60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9"/>
      <c r="AD389" s="9"/>
      <c r="AE389" s="9"/>
      <c r="AF389" s="32"/>
      <c r="AG389" s="32"/>
      <c r="AH389" s="32"/>
      <c r="AI389" s="32"/>
      <c r="AJ389" s="32"/>
      <c r="AK389" s="126"/>
      <c r="AL389" s="32"/>
    </row>
    <row r="390" spans="1:38" x14ac:dyDescent="0.25">
      <c r="A390" s="32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60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9"/>
      <c r="AD390" s="9"/>
      <c r="AE390" s="9"/>
      <c r="AF390" s="32"/>
      <c r="AG390" s="32"/>
      <c r="AH390" s="32"/>
      <c r="AI390" s="32"/>
      <c r="AJ390" s="32"/>
      <c r="AK390" s="126"/>
      <c r="AL390" s="32"/>
    </row>
    <row r="391" spans="1:38" x14ac:dyDescent="0.25">
      <c r="A391" s="32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60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9"/>
      <c r="AD391" s="9"/>
      <c r="AE391" s="9"/>
      <c r="AF391" s="32"/>
      <c r="AG391" s="32"/>
      <c r="AH391" s="32"/>
      <c r="AI391" s="32"/>
      <c r="AJ391" s="32"/>
      <c r="AK391" s="126"/>
      <c r="AL391" s="32"/>
    </row>
    <row r="392" spans="1:38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11"/>
      <c r="Q392" s="11"/>
      <c r="R392" s="60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9"/>
      <c r="AD392" s="9"/>
      <c r="AE392" s="9"/>
      <c r="AF392" s="32"/>
      <c r="AG392" s="32"/>
      <c r="AH392" s="32"/>
      <c r="AI392" s="32"/>
      <c r="AJ392" s="32"/>
      <c r="AK392" s="126"/>
      <c r="AL392" s="32"/>
    </row>
    <row r="393" spans="1:38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9"/>
      <c r="AD393" s="9"/>
      <c r="AE393" s="9"/>
      <c r="AF393" s="32"/>
      <c r="AG393" s="32"/>
      <c r="AH393" s="32"/>
      <c r="AI393" s="32"/>
      <c r="AJ393" s="32"/>
      <c r="AK393" s="126"/>
      <c r="AL393" s="32"/>
    </row>
    <row r="394" spans="1:38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9"/>
      <c r="AD394" s="9"/>
      <c r="AE394" s="9"/>
      <c r="AF394" s="32"/>
      <c r="AG394" s="32"/>
      <c r="AH394" s="32"/>
      <c r="AI394" s="32"/>
      <c r="AJ394" s="32"/>
      <c r="AK394" s="126"/>
      <c r="AL394" s="32"/>
    </row>
    <row r="395" spans="1:38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9"/>
      <c r="AD395" s="9"/>
      <c r="AE395" s="9"/>
      <c r="AF395" s="32"/>
      <c r="AG395" s="32"/>
      <c r="AH395" s="32"/>
      <c r="AI395" s="32"/>
      <c r="AJ395" s="32"/>
      <c r="AK395" s="126"/>
      <c r="AL395" s="32"/>
    </row>
    <row r="396" spans="1:38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9"/>
      <c r="AD396" s="9"/>
      <c r="AE396" s="9"/>
      <c r="AF396" s="32"/>
      <c r="AG396" s="32"/>
      <c r="AH396" s="32"/>
      <c r="AI396" s="32"/>
      <c r="AJ396" s="32"/>
      <c r="AK396" s="126"/>
      <c r="AL396" s="32"/>
    </row>
    <row r="397" spans="1:38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9"/>
      <c r="AD397" s="9"/>
      <c r="AE397" s="9"/>
      <c r="AF397" s="32"/>
      <c r="AG397" s="32"/>
      <c r="AH397" s="32"/>
      <c r="AI397" s="32"/>
      <c r="AJ397" s="32"/>
      <c r="AK397" s="126"/>
      <c r="AL397" s="32"/>
    </row>
    <row r="398" spans="1:38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9"/>
      <c r="AD398" s="9"/>
      <c r="AE398" s="9"/>
      <c r="AF398" s="32"/>
      <c r="AG398" s="32"/>
      <c r="AH398" s="32"/>
      <c r="AI398" s="32"/>
      <c r="AJ398" s="32"/>
      <c r="AK398" s="126"/>
      <c r="AL398" s="32"/>
    </row>
    <row r="399" spans="1:38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9"/>
      <c r="AD399" s="9"/>
      <c r="AE399" s="9"/>
      <c r="AF399" s="32"/>
      <c r="AG399" s="32"/>
      <c r="AH399" s="32"/>
      <c r="AI399" s="32"/>
      <c r="AJ399" s="32"/>
      <c r="AK399" s="126"/>
      <c r="AL399" s="32"/>
    </row>
    <row r="400" spans="1:38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9"/>
      <c r="AD400" s="9"/>
      <c r="AE400" s="9"/>
      <c r="AF400" s="32"/>
      <c r="AG400" s="32"/>
      <c r="AH400" s="32"/>
      <c r="AI400" s="32"/>
      <c r="AJ400" s="32"/>
      <c r="AK400" s="126"/>
      <c r="AL400" s="32"/>
    </row>
    <row r="401" spans="1:38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9"/>
      <c r="AD401" s="9"/>
      <c r="AE401" s="9"/>
      <c r="AF401" s="32"/>
      <c r="AG401" s="32"/>
      <c r="AH401" s="32"/>
      <c r="AI401" s="32"/>
      <c r="AJ401" s="32"/>
      <c r="AK401" s="126"/>
      <c r="AL401" s="32"/>
    </row>
    <row r="402" spans="1:38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9"/>
      <c r="AD402" s="9"/>
      <c r="AE402" s="9"/>
      <c r="AF402" s="32"/>
      <c r="AG402" s="32"/>
      <c r="AH402" s="32"/>
      <c r="AI402" s="32"/>
      <c r="AJ402" s="32"/>
      <c r="AK402" s="126"/>
      <c r="AL402" s="32"/>
    </row>
    <row r="403" spans="1:38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9"/>
      <c r="AD403" s="9"/>
      <c r="AE403" s="9"/>
      <c r="AF403" s="32"/>
      <c r="AG403" s="32"/>
      <c r="AH403" s="32"/>
      <c r="AI403" s="32"/>
      <c r="AJ403" s="32"/>
      <c r="AK403" s="126"/>
      <c r="AL403" s="32"/>
    </row>
    <row r="404" spans="1:38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9"/>
      <c r="AD404" s="9"/>
      <c r="AE404" s="9"/>
      <c r="AF404" s="32"/>
      <c r="AG404" s="32"/>
      <c r="AH404" s="32"/>
      <c r="AI404" s="32"/>
      <c r="AJ404" s="32"/>
      <c r="AK404" s="126"/>
      <c r="AL404" s="32"/>
    </row>
    <row r="405" spans="1:38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9"/>
      <c r="AD405" s="9"/>
      <c r="AE405" s="9"/>
      <c r="AF405" s="32"/>
      <c r="AG405" s="32"/>
      <c r="AH405" s="32"/>
      <c r="AI405" s="32"/>
      <c r="AJ405" s="32"/>
      <c r="AK405" s="126"/>
      <c r="AL405" s="32"/>
    </row>
    <row r="406" spans="1:38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9"/>
      <c r="AD406" s="9"/>
      <c r="AE406" s="9"/>
      <c r="AF406" s="32"/>
      <c r="AG406" s="32"/>
      <c r="AH406" s="32"/>
      <c r="AI406" s="32"/>
      <c r="AJ406" s="32"/>
      <c r="AK406" s="126"/>
      <c r="AL406" s="32"/>
    </row>
    <row r="407" spans="1:38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9"/>
      <c r="AD407" s="9"/>
      <c r="AE407" s="9"/>
      <c r="AF407" s="32"/>
      <c r="AG407" s="32"/>
      <c r="AH407" s="32"/>
      <c r="AI407" s="32"/>
      <c r="AJ407" s="32"/>
      <c r="AK407" s="126"/>
      <c r="AL407" s="32"/>
    </row>
    <row r="408" spans="1:38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9"/>
      <c r="AD408" s="9"/>
      <c r="AE408" s="9"/>
      <c r="AF408" s="32"/>
      <c r="AG408" s="32"/>
      <c r="AH408" s="32"/>
      <c r="AI408" s="32"/>
      <c r="AJ408" s="32"/>
      <c r="AK408" s="126"/>
      <c r="AL408" s="32"/>
    </row>
    <row r="409" spans="1:38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9"/>
      <c r="AD409" s="9"/>
      <c r="AE409" s="9"/>
      <c r="AF409" s="32"/>
      <c r="AG409" s="32"/>
      <c r="AH409" s="32"/>
      <c r="AI409" s="32"/>
      <c r="AJ409" s="32"/>
      <c r="AK409" s="126"/>
      <c r="AL409" s="32"/>
    </row>
    <row r="410" spans="1:38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9"/>
      <c r="AD410" s="9"/>
      <c r="AE410" s="9"/>
      <c r="AF410" s="32"/>
      <c r="AG410" s="32"/>
      <c r="AH410" s="32"/>
      <c r="AI410" s="32"/>
      <c r="AJ410" s="32"/>
      <c r="AK410" s="126"/>
      <c r="AL410" s="32"/>
    </row>
    <row r="411" spans="1:38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9"/>
      <c r="AD411" s="9"/>
      <c r="AE411" s="9"/>
      <c r="AF411" s="32"/>
      <c r="AG411" s="32"/>
      <c r="AH411" s="32"/>
      <c r="AI411" s="32"/>
      <c r="AJ411" s="32"/>
      <c r="AK411" s="126"/>
      <c r="AL411" s="32"/>
    </row>
    <row r="412" spans="1:38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9"/>
      <c r="AD412" s="9"/>
      <c r="AE412" s="9"/>
      <c r="AF412" s="32"/>
      <c r="AG412" s="32"/>
      <c r="AH412" s="32"/>
      <c r="AI412" s="32"/>
      <c r="AJ412" s="32"/>
      <c r="AK412" s="126"/>
      <c r="AL412" s="32"/>
    </row>
    <row r="413" spans="1:38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9"/>
      <c r="AD413" s="9"/>
      <c r="AE413" s="9"/>
      <c r="AF413" s="32"/>
      <c r="AG413" s="32"/>
      <c r="AH413" s="32"/>
      <c r="AI413" s="32"/>
      <c r="AJ413" s="32"/>
      <c r="AK413" s="126"/>
      <c r="AL413" s="32"/>
    </row>
    <row r="414" spans="1:38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9"/>
      <c r="AD414" s="9"/>
      <c r="AE414" s="9"/>
      <c r="AF414" s="32"/>
      <c r="AG414" s="32"/>
      <c r="AH414" s="32"/>
      <c r="AI414" s="32"/>
      <c r="AJ414" s="32"/>
      <c r="AK414" s="126"/>
      <c r="AL414" s="32"/>
    </row>
    <row r="415" spans="1:38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9"/>
      <c r="AD415" s="9"/>
      <c r="AE415" s="9"/>
      <c r="AF415" s="32"/>
      <c r="AG415" s="32"/>
      <c r="AH415" s="32"/>
      <c r="AI415" s="32"/>
      <c r="AJ415" s="32"/>
      <c r="AK415" s="126"/>
      <c r="AL415" s="32"/>
    </row>
    <row r="416" spans="1:38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9"/>
      <c r="AD416" s="9"/>
      <c r="AE416" s="9"/>
      <c r="AF416" s="32"/>
      <c r="AG416" s="32"/>
      <c r="AH416" s="32"/>
      <c r="AI416" s="32"/>
      <c r="AJ416" s="32"/>
      <c r="AK416" s="126"/>
      <c r="AL416" s="32"/>
    </row>
    <row r="417" spans="1:38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9"/>
      <c r="AD417" s="9"/>
      <c r="AE417" s="9"/>
      <c r="AF417" s="32"/>
      <c r="AG417" s="32"/>
      <c r="AH417" s="32"/>
      <c r="AI417" s="32"/>
      <c r="AJ417" s="32"/>
      <c r="AK417" s="126"/>
      <c r="AL417" s="32"/>
    </row>
    <row r="418" spans="1:38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9"/>
      <c r="AD418" s="9"/>
      <c r="AE418" s="9"/>
      <c r="AF418" s="32"/>
      <c r="AG418" s="32"/>
      <c r="AH418" s="32"/>
      <c r="AI418" s="32"/>
      <c r="AJ418" s="32"/>
      <c r="AK418" s="126"/>
      <c r="AL418" s="32"/>
    </row>
    <row r="419" spans="1:38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9"/>
      <c r="AD419" s="9"/>
      <c r="AE419" s="9"/>
      <c r="AF419" s="32"/>
      <c r="AG419" s="32"/>
      <c r="AH419" s="32"/>
      <c r="AI419" s="32"/>
      <c r="AJ419" s="32"/>
      <c r="AK419" s="126"/>
      <c r="AL419" s="32"/>
    </row>
    <row r="420" spans="1:38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9"/>
      <c r="AD420" s="9"/>
      <c r="AE420" s="9"/>
      <c r="AF420" s="32"/>
      <c r="AG420" s="32"/>
      <c r="AH420" s="32"/>
      <c r="AI420" s="32"/>
      <c r="AJ420" s="32"/>
      <c r="AK420" s="126"/>
      <c r="AL420" s="32"/>
    </row>
    <row r="421" spans="1:38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9"/>
      <c r="AD421" s="9"/>
      <c r="AE421" s="9"/>
      <c r="AF421" s="32"/>
      <c r="AG421" s="32"/>
      <c r="AH421" s="32"/>
      <c r="AI421" s="32"/>
      <c r="AJ421" s="32"/>
      <c r="AK421" s="126"/>
      <c r="AL421" s="32"/>
    </row>
    <row r="422" spans="1:38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9"/>
      <c r="AD422" s="9"/>
      <c r="AE422" s="9"/>
      <c r="AF422" s="32"/>
      <c r="AG422" s="32"/>
      <c r="AH422" s="32"/>
      <c r="AI422" s="32"/>
      <c r="AJ422" s="32"/>
      <c r="AK422" s="126"/>
      <c r="AL422" s="32"/>
    </row>
    <row r="423" spans="1:38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9"/>
      <c r="AD423" s="9"/>
      <c r="AE423" s="9"/>
      <c r="AF423" s="32"/>
      <c r="AG423" s="32"/>
      <c r="AH423" s="32"/>
      <c r="AI423" s="32"/>
      <c r="AJ423" s="32"/>
      <c r="AK423" s="126"/>
      <c r="AL423" s="32"/>
    </row>
    <row r="424" spans="1:38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9"/>
      <c r="AD424" s="9"/>
      <c r="AE424" s="9"/>
      <c r="AF424" s="32"/>
      <c r="AG424" s="32"/>
      <c r="AH424" s="32"/>
      <c r="AI424" s="32"/>
      <c r="AJ424" s="32"/>
      <c r="AK424" s="126"/>
      <c r="AL424" s="32"/>
    </row>
    <row r="425" spans="1:38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9"/>
      <c r="AD425" s="9"/>
      <c r="AE425" s="9"/>
      <c r="AF425" s="32"/>
      <c r="AG425" s="32"/>
      <c r="AH425" s="32"/>
      <c r="AI425" s="32"/>
      <c r="AJ425" s="32"/>
      <c r="AK425" s="126"/>
      <c r="AL425" s="32"/>
    </row>
    <row r="426" spans="1:38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9"/>
      <c r="AD426" s="9"/>
      <c r="AE426" s="9"/>
      <c r="AF426" s="32"/>
      <c r="AG426" s="32"/>
      <c r="AH426" s="32"/>
      <c r="AI426" s="32"/>
      <c r="AJ426" s="32"/>
      <c r="AK426" s="126"/>
      <c r="AL426" s="32"/>
    </row>
    <row r="427" spans="1:38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9"/>
      <c r="AD427" s="9"/>
      <c r="AE427" s="9"/>
      <c r="AF427" s="32"/>
      <c r="AG427" s="32"/>
      <c r="AH427" s="32"/>
      <c r="AI427" s="32"/>
      <c r="AJ427" s="32"/>
      <c r="AK427" s="126"/>
      <c r="AL427" s="32"/>
    </row>
    <row r="428" spans="1:38" ht="33" customHeigh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9"/>
      <c r="AD428" s="9"/>
      <c r="AE428" s="9"/>
      <c r="AF428" s="32"/>
      <c r="AG428" s="32"/>
      <c r="AH428" s="32"/>
      <c r="AI428" s="32"/>
      <c r="AJ428" s="32"/>
      <c r="AK428" s="126"/>
      <c r="AL428" s="32"/>
    </row>
    <row r="429" spans="1:38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9"/>
      <c r="AD429" s="9"/>
      <c r="AE429" s="9"/>
      <c r="AF429" s="32"/>
      <c r="AG429" s="32"/>
      <c r="AH429" s="32"/>
      <c r="AI429" s="32"/>
      <c r="AJ429" s="32"/>
      <c r="AK429" s="126"/>
      <c r="AL429" s="32"/>
    </row>
    <row r="430" spans="1:38" ht="32.25" customHeigh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F430" s="32"/>
      <c r="AG430" s="32"/>
      <c r="AH430" s="32"/>
      <c r="AI430" s="32"/>
      <c r="AJ430" s="32"/>
      <c r="AK430" s="126"/>
      <c r="AL430" s="32"/>
    </row>
    <row r="431" spans="1:38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F431" s="32"/>
      <c r="AG431" s="32"/>
      <c r="AH431" s="32"/>
      <c r="AI431" s="32"/>
      <c r="AJ431" s="32"/>
      <c r="AK431" s="126"/>
      <c r="AL431" s="32"/>
    </row>
    <row r="432" spans="1:38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F432" s="32"/>
      <c r="AG432" s="32"/>
      <c r="AH432" s="32"/>
      <c r="AI432" s="32"/>
      <c r="AJ432" s="32"/>
      <c r="AK432" s="126"/>
      <c r="AL432" s="32"/>
    </row>
    <row r="433" spans="1:38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F433" s="32"/>
      <c r="AG433" s="32"/>
      <c r="AH433" s="32"/>
      <c r="AI433" s="32"/>
      <c r="AJ433" s="32"/>
      <c r="AK433" s="126"/>
      <c r="AL433" s="32"/>
    </row>
    <row r="434" spans="1:38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F434" s="32"/>
      <c r="AG434" s="32"/>
      <c r="AH434" s="32"/>
      <c r="AI434" s="32"/>
      <c r="AJ434" s="32"/>
      <c r="AK434" s="126"/>
      <c r="AL434" s="32"/>
    </row>
    <row r="435" spans="1:38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F435" s="32"/>
      <c r="AG435" s="32"/>
      <c r="AH435" s="32"/>
      <c r="AI435" s="32"/>
      <c r="AJ435" s="32"/>
      <c r="AK435" s="126"/>
      <c r="AL435" s="32"/>
    </row>
    <row r="436" spans="1:38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F436" s="32"/>
      <c r="AG436" s="32"/>
      <c r="AH436" s="32"/>
      <c r="AI436" s="32"/>
      <c r="AJ436" s="32"/>
      <c r="AK436" s="126"/>
      <c r="AL436" s="32"/>
    </row>
    <row r="437" spans="1:38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F437" s="32"/>
      <c r="AG437" s="32"/>
      <c r="AH437" s="32"/>
      <c r="AI437" s="32"/>
      <c r="AJ437" s="32"/>
      <c r="AK437" s="126"/>
      <c r="AL437" s="32"/>
    </row>
    <row r="438" spans="1:38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F438" s="32"/>
      <c r="AG438" s="32"/>
      <c r="AH438" s="32"/>
      <c r="AI438" s="32"/>
      <c r="AJ438" s="32"/>
      <c r="AK438" s="126"/>
      <c r="AL438" s="32"/>
    </row>
    <row r="439" spans="1:38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F439" s="32"/>
      <c r="AG439" s="32"/>
      <c r="AH439" s="32"/>
      <c r="AI439" s="32"/>
      <c r="AJ439" s="32"/>
      <c r="AK439" s="126"/>
      <c r="AL439" s="32"/>
    </row>
    <row r="440" spans="1:38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F440" s="32"/>
      <c r="AG440" s="32"/>
      <c r="AH440" s="32"/>
      <c r="AI440" s="32"/>
      <c r="AJ440" s="32"/>
      <c r="AK440" s="126"/>
      <c r="AL440" s="32"/>
    </row>
    <row r="441" spans="1:38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F441" s="32"/>
      <c r="AG441" s="32"/>
      <c r="AH441" s="32"/>
      <c r="AI441" s="32"/>
      <c r="AJ441" s="32"/>
      <c r="AK441" s="126"/>
      <c r="AL441" s="32"/>
    </row>
    <row r="442" spans="1:38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F442" s="32"/>
      <c r="AG442" s="32"/>
      <c r="AH442" s="32"/>
      <c r="AI442" s="32"/>
      <c r="AJ442" s="32"/>
      <c r="AK442" s="126"/>
      <c r="AL442" s="32"/>
    </row>
    <row r="443" spans="1:38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F443" s="32"/>
      <c r="AG443" s="32"/>
      <c r="AH443" s="32"/>
      <c r="AI443" s="32"/>
      <c r="AJ443" s="32"/>
      <c r="AK443" s="126"/>
      <c r="AL443" s="32"/>
    </row>
    <row r="444" spans="1:38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F444" s="32"/>
      <c r="AG444" s="32"/>
      <c r="AH444" s="32"/>
      <c r="AI444" s="32"/>
      <c r="AJ444" s="32"/>
      <c r="AK444" s="126"/>
      <c r="AL444" s="32"/>
    </row>
    <row r="445" spans="1:38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F445" s="32"/>
      <c r="AG445" s="32"/>
      <c r="AH445" s="32"/>
      <c r="AI445" s="32"/>
      <c r="AJ445" s="32"/>
      <c r="AK445" s="126"/>
      <c r="AL445" s="32"/>
    </row>
    <row r="446" spans="1:38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F446" s="32"/>
      <c r="AG446" s="32"/>
      <c r="AH446" s="32"/>
      <c r="AI446" s="32"/>
      <c r="AJ446" s="32"/>
      <c r="AK446" s="126"/>
      <c r="AL446" s="32"/>
    </row>
    <row r="447" spans="1:38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F447" s="32"/>
      <c r="AG447" s="32"/>
      <c r="AH447" s="32"/>
      <c r="AI447" s="32"/>
      <c r="AJ447" s="32"/>
      <c r="AK447" s="126"/>
      <c r="AL447" s="32"/>
    </row>
    <row r="448" spans="1:38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F448" s="32"/>
      <c r="AG448" s="32"/>
      <c r="AH448" s="32"/>
      <c r="AI448" s="32"/>
      <c r="AJ448" s="32"/>
      <c r="AK448" s="126"/>
      <c r="AL448" s="32"/>
    </row>
    <row r="449" spans="1:38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F449" s="32"/>
      <c r="AG449" s="32"/>
      <c r="AH449" s="32"/>
      <c r="AI449" s="32"/>
      <c r="AJ449" s="32"/>
      <c r="AK449" s="126"/>
      <c r="AL449" s="32"/>
    </row>
    <row r="450" spans="1:38" x14ac:dyDescent="0.25">
      <c r="A450" s="30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F450" s="32"/>
      <c r="AG450" s="32"/>
      <c r="AH450" s="32"/>
      <c r="AI450" s="32"/>
      <c r="AJ450" s="32"/>
      <c r="AK450" s="126"/>
      <c r="AL450" s="32"/>
    </row>
    <row r="451" spans="1:38" x14ac:dyDescent="0.25">
      <c r="A451" s="30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F451" s="32"/>
      <c r="AG451" s="32"/>
      <c r="AH451" s="32"/>
      <c r="AI451" s="32"/>
      <c r="AJ451" s="32"/>
      <c r="AK451" s="126"/>
      <c r="AL451" s="32"/>
    </row>
    <row r="452" spans="1:38" x14ac:dyDescent="0.25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F452" s="32"/>
      <c r="AG452" s="32"/>
      <c r="AH452" s="32"/>
      <c r="AI452" s="32"/>
      <c r="AJ452" s="32"/>
      <c r="AK452" s="126"/>
      <c r="AL452" s="32"/>
    </row>
    <row r="453" spans="1:38" x14ac:dyDescent="0.25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F453" s="32"/>
      <c r="AG453" s="32"/>
      <c r="AH453" s="32"/>
      <c r="AI453" s="32"/>
      <c r="AJ453" s="32"/>
      <c r="AK453" s="126"/>
      <c r="AL453" s="32"/>
    </row>
    <row r="454" spans="1:38" x14ac:dyDescent="0.25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F454" s="32"/>
      <c r="AG454" s="32"/>
      <c r="AH454" s="32"/>
      <c r="AI454" s="32"/>
      <c r="AJ454" s="32"/>
      <c r="AK454" s="126"/>
      <c r="AL454" s="32"/>
    </row>
    <row r="455" spans="1:38" x14ac:dyDescent="0.25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F455" s="32"/>
      <c r="AG455" s="32"/>
      <c r="AH455" s="32"/>
      <c r="AI455" s="32"/>
      <c r="AJ455" s="32"/>
      <c r="AK455" s="126"/>
      <c r="AL455" s="32"/>
    </row>
    <row r="456" spans="1:38" x14ac:dyDescent="0.25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F456" s="32"/>
      <c r="AG456" s="32"/>
      <c r="AH456" s="32"/>
      <c r="AI456" s="32"/>
      <c r="AJ456" s="32"/>
      <c r="AK456" s="126"/>
      <c r="AL456" s="32"/>
    </row>
    <row r="457" spans="1:38" x14ac:dyDescent="0.25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F457" s="32"/>
      <c r="AG457" s="32"/>
      <c r="AH457" s="32"/>
      <c r="AI457" s="32"/>
      <c r="AJ457" s="32"/>
      <c r="AK457" s="126"/>
      <c r="AL457" s="32"/>
    </row>
    <row r="458" spans="1:38" x14ac:dyDescent="0.25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F458" s="32"/>
      <c r="AG458" s="32"/>
      <c r="AH458" s="32"/>
      <c r="AI458" s="32"/>
      <c r="AJ458" s="32"/>
      <c r="AK458" s="126"/>
      <c r="AL458" s="32"/>
    </row>
    <row r="459" spans="1:38" x14ac:dyDescent="0.25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F459" s="9"/>
      <c r="AG459" s="32"/>
      <c r="AH459" s="32"/>
      <c r="AI459" s="32"/>
      <c r="AJ459" s="32"/>
      <c r="AK459" s="126"/>
      <c r="AL459" s="32"/>
    </row>
    <row r="460" spans="1:38" ht="45.75" customHeight="1" x14ac:dyDescent="0.25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F460" s="9"/>
      <c r="AG460" s="32"/>
      <c r="AH460" s="32"/>
      <c r="AI460" s="32"/>
      <c r="AJ460" s="32"/>
      <c r="AK460" s="126"/>
      <c r="AL460" s="32"/>
    </row>
    <row r="461" spans="1:38" ht="62.25" customHeight="1" x14ac:dyDescent="0.25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F461" s="9"/>
      <c r="AG461" s="9"/>
      <c r="AH461" s="9"/>
      <c r="AI461" s="9"/>
      <c r="AJ461" s="9"/>
      <c r="AK461" s="127"/>
      <c r="AL461" s="32"/>
    </row>
    <row r="462" spans="1:38" x14ac:dyDescent="0.25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61"/>
      <c r="S462" s="62"/>
      <c r="T462" s="62"/>
      <c r="U462" s="62"/>
      <c r="V462" s="61"/>
      <c r="W462" s="61"/>
      <c r="X462" s="61"/>
      <c r="Y462" s="61"/>
      <c r="Z462" s="62"/>
      <c r="AA462" s="62"/>
      <c r="AB462" s="62"/>
      <c r="AF462" s="9"/>
      <c r="AG462" s="9"/>
      <c r="AH462" s="9"/>
      <c r="AI462" s="9"/>
      <c r="AJ462" s="9"/>
      <c r="AK462" s="127"/>
      <c r="AL462" s="32"/>
    </row>
    <row r="463" spans="1:38" x14ac:dyDescent="0.25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61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F463" s="9"/>
      <c r="AG463" s="9"/>
      <c r="AH463" s="9"/>
      <c r="AI463" s="9"/>
      <c r="AJ463" s="9"/>
      <c r="AK463" s="127"/>
      <c r="AL463" s="32"/>
    </row>
    <row r="464" spans="1:38" x14ac:dyDescent="0.25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61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F464" s="9"/>
      <c r="AG464" s="9"/>
      <c r="AH464" s="9"/>
      <c r="AI464" s="9"/>
      <c r="AJ464" s="9"/>
      <c r="AK464" s="127"/>
      <c r="AL464" s="9"/>
    </row>
    <row r="465" spans="2:38" x14ac:dyDescent="0.25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61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F465" s="9"/>
      <c r="AG465" s="9"/>
      <c r="AH465" s="9"/>
      <c r="AI465" s="9"/>
      <c r="AJ465" s="9"/>
      <c r="AK465" s="127"/>
      <c r="AL465" s="9"/>
    </row>
    <row r="466" spans="2:38" x14ac:dyDescent="0.25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61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F466" s="9"/>
      <c r="AG466" s="9"/>
      <c r="AH466" s="9"/>
      <c r="AI466" s="9"/>
      <c r="AJ466" s="9"/>
      <c r="AK466" s="127"/>
      <c r="AL466" s="9"/>
    </row>
    <row r="467" spans="2:38" x14ac:dyDescent="0.25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61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F467" s="9"/>
      <c r="AG467" s="9"/>
      <c r="AH467" s="9"/>
      <c r="AI467" s="9"/>
      <c r="AJ467" s="9"/>
      <c r="AK467" s="127"/>
      <c r="AL467" s="9"/>
    </row>
    <row r="468" spans="2:38" x14ac:dyDescent="0.25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61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F468" s="9"/>
      <c r="AG468" s="9"/>
      <c r="AH468" s="9"/>
      <c r="AI468" s="9"/>
      <c r="AJ468" s="9"/>
      <c r="AK468" s="127"/>
      <c r="AL468" s="9"/>
    </row>
    <row r="469" spans="2:38" x14ac:dyDescent="0.25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61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F469" s="9"/>
      <c r="AG469" s="9"/>
      <c r="AH469" s="9"/>
      <c r="AI469" s="9"/>
      <c r="AJ469" s="9"/>
      <c r="AK469" s="127"/>
      <c r="AL469" s="9"/>
    </row>
    <row r="470" spans="2:38" x14ac:dyDescent="0.25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61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F470" s="9"/>
      <c r="AG470" s="9"/>
      <c r="AH470" s="9"/>
      <c r="AI470" s="9"/>
      <c r="AJ470" s="9"/>
      <c r="AK470" s="127"/>
      <c r="AL470" s="9"/>
    </row>
    <row r="471" spans="2:38" x14ac:dyDescent="0.25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61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F471" s="9"/>
      <c r="AG471" s="9"/>
      <c r="AH471" s="9"/>
      <c r="AI471" s="9"/>
      <c r="AJ471" s="9"/>
      <c r="AK471" s="127"/>
      <c r="AL471" s="9"/>
    </row>
    <row r="472" spans="2:38" x14ac:dyDescent="0.25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61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F472" s="9"/>
      <c r="AG472" s="9"/>
      <c r="AH472" s="9"/>
      <c r="AI472" s="9"/>
      <c r="AJ472" s="9"/>
      <c r="AK472" s="127"/>
      <c r="AL472" s="9"/>
    </row>
    <row r="473" spans="2:38" x14ac:dyDescent="0.25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61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F473" s="9"/>
      <c r="AG473" s="9"/>
      <c r="AH473" s="9"/>
      <c r="AI473" s="9"/>
      <c r="AJ473" s="9"/>
      <c r="AK473" s="127"/>
      <c r="AL473" s="9"/>
    </row>
    <row r="474" spans="2:38" x14ac:dyDescent="0.25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61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F474" s="9"/>
      <c r="AG474" s="9"/>
      <c r="AH474" s="9"/>
      <c r="AI474" s="9"/>
      <c r="AJ474" s="9"/>
      <c r="AK474" s="127"/>
      <c r="AL474" s="9"/>
    </row>
    <row r="475" spans="2:38" x14ac:dyDescent="0.25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61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F475" s="9"/>
      <c r="AG475" s="9"/>
      <c r="AH475" s="9"/>
      <c r="AI475" s="9"/>
      <c r="AJ475" s="9"/>
      <c r="AK475" s="127"/>
      <c r="AL475" s="9"/>
    </row>
    <row r="476" spans="2:38" x14ac:dyDescent="0.25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61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G476" s="9"/>
      <c r="AH476" s="9"/>
      <c r="AI476" s="9"/>
      <c r="AJ476" s="9"/>
      <c r="AK476" s="127"/>
      <c r="AL476" s="9"/>
    </row>
    <row r="477" spans="2:38" x14ac:dyDescent="0.25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61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G477" s="9"/>
      <c r="AH477" s="9"/>
      <c r="AI477" s="9"/>
      <c r="AJ477" s="9"/>
      <c r="AK477" s="127"/>
      <c r="AL477" s="9"/>
    </row>
    <row r="478" spans="2:38" x14ac:dyDescent="0.25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61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L478" s="9"/>
    </row>
    <row r="479" spans="2:38" x14ac:dyDescent="0.25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61"/>
      <c r="V479" s="62"/>
      <c r="W479" s="62"/>
      <c r="X479" s="62"/>
      <c r="Y479" s="62"/>
      <c r="AL479" s="9"/>
    </row>
    <row r="480" spans="2:38" x14ac:dyDescent="0.25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61"/>
      <c r="AL480" s="9"/>
    </row>
    <row r="481" spans="2:18" x14ac:dyDescent="0.25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61"/>
    </row>
    <row r="482" spans="2:18" x14ac:dyDescent="0.25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61"/>
    </row>
    <row r="483" spans="2:18" x14ac:dyDescent="0.25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61"/>
    </row>
    <row r="484" spans="2:18" x14ac:dyDescent="0.25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61"/>
    </row>
    <row r="485" spans="2:18" x14ac:dyDescent="0.25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61"/>
    </row>
    <row r="486" spans="2:18" x14ac:dyDescent="0.25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61"/>
    </row>
    <row r="487" spans="2:18" x14ac:dyDescent="0.25">
      <c r="B487" s="9"/>
      <c r="C487" s="9"/>
      <c r="D487" s="3"/>
      <c r="E487" s="3"/>
      <c r="F487" s="3"/>
      <c r="G487" s="3"/>
      <c r="H487" s="3"/>
      <c r="I487" s="3"/>
      <c r="J487" s="9"/>
      <c r="K487" s="9"/>
      <c r="L487" s="9"/>
      <c r="M487" s="9"/>
      <c r="N487" s="9"/>
      <c r="O487" s="9"/>
      <c r="P487" s="32"/>
      <c r="Q487" s="32"/>
      <c r="R487" s="61"/>
    </row>
    <row r="488" spans="2:18" x14ac:dyDescent="0.25">
      <c r="B488" s="9"/>
      <c r="C488" s="9"/>
      <c r="D488" s="3"/>
      <c r="E488" s="3"/>
      <c r="F488" s="3"/>
      <c r="G488" s="3"/>
      <c r="H488" s="3"/>
      <c r="I488" s="3"/>
      <c r="J488" s="9"/>
      <c r="K488" s="9"/>
      <c r="L488" s="9"/>
      <c r="M488" s="9"/>
      <c r="N488" s="9"/>
      <c r="O488" s="9"/>
      <c r="P488" s="9"/>
      <c r="Q488" s="9"/>
      <c r="R488" s="62"/>
    </row>
    <row r="489" spans="2:18" x14ac:dyDescent="0.25">
      <c r="B489" s="9"/>
      <c r="C489" s="9"/>
      <c r="D489" s="3"/>
      <c r="E489" s="3"/>
      <c r="F489" s="3"/>
      <c r="G489" s="3"/>
      <c r="H489" s="3"/>
      <c r="I489" s="3"/>
      <c r="J489" s="9"/>
      <c r="K489" s="9"/>
      <c r="L489" s="9"/>
      <c r="M489" s="9"/>
      <c r="N489" s="9"/>
      <c r="O489" s="9"/>
      <c r="P489" s="9"/>
      <c r="Q489" s="9"/>
      <c r="R489" s="62"/>
    </row>
    <row r="490" spans="2:18" x14ac:dyDescent="0.25">
      <c r="B490" s="9"/>
      <c r="C490" s="9"/>
      <c r="D490" s="3"/>
      <c r="E490" s="3"/>
      <c r="F490" s="3"/>
      <c r="G490" s="3"/>
      <c r="H490" s="3"/>
      <c r="I490" s="3"/>
      <c r="J490" s="9"/>
      <c r="K490" s="9"/>
      <c r="L490" s="9"/>
      <c r="M490" s="9"/>
      <c r="N490" s="9"/>
      <c r="O490" s="9"/>
      <c r="P490" s="9"/>
      <c r="Q490" s="9"/>
      <c r="R490" s="62"/>
    </row>
    <row r="491" spans="2:18" x14ac:dyDescent="0.25">
      <c r="B491" s="9"/>
      <c r="C491" s="9"/>
      <c r="D491" s="3"/>
      <c r="E491" s="3"/>
      <c r="F491" s="3"/>
      <c r="G491" s="3"/>
      <c r="H491" s="3"/>
      <c r="I491" s="3"/>
      <c r="J491" s="9"/>
      <c r="K491" s="9"/>
      <c r="L491" s="9"/>
      <c r="M491" s="9"/>
      <c r="N491" s="9"/>
      <c r="O491" s="9"/>
      <c r="P491" s="9"/>
      <c r="Q491" s="9"/>
      <c r="R491" s="62"/>
    </row>
    <row r="492" spans="2:18" x14ac:dyDescent="0.25">
      <c r="B492" s="9"/>
      <c r="C492" s="9"/>
      <c r="D492" s="3"/>
      <c r="E492" s="3"/>
      <c r="F492" s="3"/>
      <c r="G492" s="3"/>
      <c r="H492" s="3"/>
      <c r="I492" s="3"/>
      <c r="J492" s="9"/>
      <c r="K492" s="9"/>
      <c r="L492" s="9"/>
      <c r="M492" s="9"/>
      <c r="N492" s="9"/>
      <c r="O492" s="9"/>
      <c r="P492" s="9"/>
      <c r="Q492" s="9"/>
      <c r="R492" s="62"/>
    </row>
    <row r="493" spans="2:18" x14ac:dyDescent="0.25">
      <c r="B493" s="9"/>
      <c r="C493" s="9"/>
      <c r="D493" s="3"/>
      <c r="E493" s="3"/>
      <c r="F493" s="3"/>
      <c r="G493" s="3"/>
      <c r="H493" s="3"/>
      <c r="I493" s="3"/>
      <c r="J493" s="9"/>
      <c r="K493" s="9"/>
      <c r="L493" s="9"/>
      <c r="M493" s="9"/>
      <c r="N493" s="9"/>
      <c r="O493" s="9"/>
      <c r="P493" s="9"/>
      <c r="Q493" s="9"/>
      <c r="R493" s="62"/>
    </row>
    <row r="494" spans="2:18" x14ac:dyDescent="0.25">
      <c r="B494" s="9"/>
      <c r="C494" s="9"/>
      <c r="D494" s="3"/>
      <c r="E494" s="3"/>
      <c r="F494" s="3"/>
      <c r="G494" s="3"/>
      <c r="H494" s="3"/>
      <c r="I494" s="3"/>
      <c r="J494" s="9"/>
      <c r="K494" s="9"/>
      <c r="L494" s="9"/>
      <c r="M494" s="9"/>
      <c r="N494" s="9"/>
      <c r="O494" s="9"/>
      <c r="P494" s="9"/>
      <c r="Q494" s="9"/>
      <c r="R494" s="62"/>
    </row>
    <row r="495" spans="2:18" x14ac:dyDescent="0.25">
      <c r="B495" s="9"/>
      <c r="C495" s="9"/>
      <c r="D495" s="3"/>
      <c r="E495" s="3"/>
      <c r="F495" s="3"/>
      <c r="G495" s="3"/>
      <c r="H495" s="3"/>
      <c r="I495" s="3"/>
      <c r="J495" s="9"/>
      <c r="K495" s="9"/>
      <c r="L495" s="9"/>
      <c r="M495" s="9"/>
      <c r="N495" s="9"/>
      <c r="O495" s="9"/>
      <c r="P495" s="9"/>
      <c r="Q495" s="9"/>
      <c r="R495" s="62"/>
    </row>
    <row r="496" spans="2:18" x14ac:dyDescent="0.25">
      <c r="B496" s="9"/>
      <c r="C496" s="9"/>
      <c r="D496" s="3"/>
      <c r="E496" s="3"/>
      <c r="F496" s="3"/>
      <c r="G496" s="3"/>
      <c r="H496" s="3"/>
      <c r="I496" s="3"/>
      <c r="J496" s="9"/>
      <c r="K496" s="9"/>
      <c r="L496" s="9"/>
      <c r="M496" s="9"/>
      <c r="N496" s="9"/>
      <c r="O496" s="9"/>
      <c r="P496" s="9"/>
      <c r="Q496" s="9"/>
      <c r="R496" s="62"/>
    </row>
    <row r="497" spans="2:18" x14ac:dyDescent="0.25">
      <c r="B497" s="9"/>
      <c r="C497" s="9"/>
      <c r="D497" s="3"/>
      <c r="E497" s="3"/>
      <c r="F497" s="3"/>
      <c r="G497" s="3"/>
      <c r="H497" s="3"/>
      <c r="I497" s="3"/>
      <c r="J497" s="9"/>
      <c r="K497" s="9"/>
      <c r="L497" s="9"/>
      <c r="M497" s="9"/>
      <c r="N497" s="9"/>
      <c r="O497" s="9"/>
      <c r="P497" s="9"/>
      <c r="Q497" s="9"/>
      <c r="R497" s="62"/>
    </row>
    <row r="498" spans="2:18" x14ac:dyDescent="0.25">
      <c r="B498" s="9"/>
      <c r="C498" s="9"/>
      <c r="D498" s="3"/>
      <c r="E498" s="3"/>
      <c r="F498" s="3"/>
      <c r="G498" s="3"/>
      <c r="H498" s="3"/>
      <c r="I498" s="3"/>
      <c r="J498" s="9"/>
      <c r="K498" s="9"/>
      <c r="L498" s="9"/>
      <c r="M498" s="9"/>
      <c r="N498" s="9"/>
      <c r="O498" s="9"/>
      <c r="P498" s="9"/>
      <c r="Q498" s="9"/>
      <c r="R498" s="62"/>
    </row>
    <row r="499" spans="2:18" x14ac:dyDescent="0.25">
      <c r="B499" s="9"/>
      <c r="C499" s="9"/>
      <c r="D499" s="3"/>
      <c r="E499" s="3"/>
      <c r="F499" s="3"/>
      <c r="G499" s="3"/>
      <c r="H499" s="3"/>
      <c r="I499" s="3"/>
      <c r="J499" s="9"/>
      <c r="K499" s="9"/>
      <c r="L499" s="9"/>
      <c r="M499" s="9"/>
      <c r="N499" s="9"/>
      <c r="O499" s="9"/>
      <c r="P499" s="9"/>
      <c r="Q499" s="9"/>
      <c r="R499" s="62"/>
    </row>
    <row r="500" spans="2:18" x14ac:dyDescent="0.25">
      <c r="B500" s="9"/>
      <c r="C500" s="9"/>
      <c r="D500" s="3"/>
      <c r="E500" s="3"/>
      <c r="F500" s="3"/>
      <c r="G500" s="3"/>
      <c r="H500" s="3"/>
      <c r="I500" s="3"/>
      <c r="J500" s="9"/>
      <c r="K500" s="9"/>
      <c r="L500" s="9"/>
      <c r="M500" s="9"/>
      <c r="N500" s="9"/>
      <c r="O500" s="9"/>
      <c r="P500" s="9"/>
      <c r="Q500" s="9"/>
      <c r="R500" s="62"/>
    </row>
    <row r="501" spans="2:18" x14ac:dyDescent="0.25">
      <c r="B501" s="9"/>
      <c r="C501" s="9"/>
      <c r="D501" s="3"/>
      <c r="E501" s="3"/>
      <c r="F501" s="3"/>
      <c r="G501" s="3"/>
      <c r="H501" s="3"/>
      <c r="I501" s="3"/>
      <c r="J501" s="9"/>
      <c r="K501" s="9"/>
      <c r="L501" s="9"/>
      <c r="M501" s="9"/>
      <c r="N501" s="9"/>
      <c r="O501" s="9"/>
      <c r="P501" s="9"/>
      <c r="Q501" s="9"/>
      <c r="R501" s="62"/>
    </row>
    <row r="502" spans="2:18" x14ac:dyDescent="0.25">
      <c r="B502" s="9"/>
      <c r="C502" s="9"/>
      <c r="D502" s="3"/>
      <c r="E502" s="3"/>
      <c r="F502" s="3"/>
      <c r="G502" s="3"/>
      <c r="H502" s="3"/>
      <c r="I502" s="3"/>
      <c r="J502" s="9"/>
      <c r="K502" s="9"/>
      <c r="L502" s="9"/>
      <c r="M502" s="9"/>
      <c r="N502" s="9"/>
      <c r="O502" s="9"/>
      <c r="P502" s="9"/>
      <c r="Q502" s="9"/>
      <c r="R502" s="62"/>
    </row>
    <row r="503" spans="2:18" x14ac:dyDescent="0.25">
      <c r="B503" s="9"/>
      <c r="C503" s="9"/>
      <c r="D503" s="3"/>
      <c r="E503" s="3"/>
      <c r="F503" s="3"/>
      <c r="G503" s="3"/>
      <c r="H503" s="3"/>
      <c r="I503" s="3"/>
      <c r="J503" s="9"/>
      <c r="K503" s="9"/>
      <c r="L503" s="9"/>
      <c r="M503" s="9"/>
      <c r="N503" s="9"/>
      <c r="O503" s="9"/>
      <c r="P503" s="9"/>
      <c r="Q503" s="9"/>
      <c r="R503" s="62"/>
    </row>
    <row r="504" spans="2:18" x14ac:dyDescent="0.25">
      <c r="D504" s="1"/>
      <c r="E504" s="1"/>
      <c r="F504" s="1"/>
      <c r="G504" s="1"/>
      <c r="H504" s="1"/>
      <c r="I504" s="1"/>
      <c r="P504" s="9"/>
      <c r="Q504" s="9"/>
      <c r="R504" s="62"/>
    </row>
    <row r="505" spans="2:18" x14ac:dyDescent="0.25">
      <c r="D505" s="1"/>
      <c r="E505" s="1"/>
      <c r="F505" s="1"/>
      <c r="G505" s="1"/>
      <c r="H505" s="1"/>
      <c r="I505" s="1"/>
    </row>
    <row r="506" spans="2:18" x14ac:dyDescent="0.25">
      <c r="D506" s="1"/>
      <c r="E506" s="1"/>
      <c r="F506" s="1"/>
      <c r="G506" s="1"/>
      <c r="H506" s="1"/>
      <c r="I506" s="1"/>
    </row>
    <row r="507" spans="2:18" x14ac:dyDescent="0.25">
      <c r="D507" s="1"/>
      <c r="E507" s="1"/>
      <c r="F507" s="1"/>
      <c r="G507" s="1"/>
      <c r="H507" s="1"/>
      <c r="I507" s="1"/>
    </row>
    <row r="508" spans="2:18" x14ac:dyDescent="0.25">
      <c r="D508" s="1"/>
      <c r="E508" s="1"/>
      <c r="F508" s="1"/>
      <c r="G508" s="1"/>
      <c r="H508" s="1"/>
      <c r="I508" s="1"/>
    </row>
    <row r="509" spans="2:18" x14ac:dyDescent="0.25">
      <c r="D509" s="1"/>
      <c r="E509" s="1"/>
      <c r="F509" s="1"/>
      <c r="G509" s="1"/>
      <c r="H509" s="1"/>
      <c r="I509" s="1"/>
    </row>
    <row r="510" spans="2:18" x14ac:dyDescent="0.25">
      <c r="D510" s="1"/>
      <c r="E510" s="1"/>
      <c r="F510" s="1"/>
      <c r="G510" s="1"/>
      <c r="H510" s="1"/>
      <c r="I510" s="1"/>
    </row>
    <row r="511" spans="2:18" x14ac:dyDescent="0.25">
      <c r="D511" s="1"/>
      <c r="E511" s="1"/>
      <c r="F511" s="1"/>
      <c r="G511" s="1"/>
      <c r="H511" s="1"/>
      <c r="I511" s="1"/>
    </row>
    <row r="512" spans="2:18" x14ac:dyDescent="0.25">
      <c r="D512" s="1"/>
      <c r="E512" s="1"/>
      <c r="F512" s="1"/>
      <c r="G512" s="1"/>
      <c r="H512" s="1"/>
      <c r="I512" s="1"/>
    </row>
    <row r="513" spans="4:9" x14ac:dyDescent="0.25">
      <c r="D513" s="1"/>
      <c r="E513" s="1"/>
      <c r="F513" s="1"/>
      <c r="G513" s="1"/>
      <c r="H513" s="1"/>
      <c r="I513" s="1"/>
    </row>
    <row r="514" spans="4:9" x14ac:dyDescent="0.25">
      <c r="D514" s="1"/>
      <c r="E514" s="1"/>
      <c r="F514" s="1"/>
      <c r="G514" s="1"/>
      <c r="H514" s="1"/>
      <c r="I514" s="1"/>
    </row>
    <row r="515" spans="4:9" x14ac:dyDescent="0.25">
      <c r="D515" s="1"/>
      <c r="E515" s="1"/>
      <c r="F515" s="1"/>
      <c r="G515" s="1"/>
      <c r="H515" s="1"/>
      <c r="I515" s="1"/>
    </row>
    <row r="516" spans="4:9" x14ac:dyDescent="0.25">
      <c r="D516" s="1"/>
      <c r="E516" s="1"/>
      <c r="F516" s="1"/>
      <c r="G516" s="1"/>
      <c r="H516" s="1"/>
      <c r="I516" s="1"/>
    </row>
    <row r="517" spans="4:9" x14ac:dyDescent="0.25">
      <c r="D517" s="1"/>
      <c r="E517" s="1"/>
      <c r="F517" s="1"/>
      <c r="G517" s="1"/>
      <c r="H517" s="1"/>
      <c r="I517" s="1"/>
    </row>
    <row r="518" spans="4:9" x14ac:dyDescent="0.25">
      <c r="D518" s="1"/>
      <c r="E518" s="1"/>
      <c r="F518" s="1"/>
      <c r="G518" s="1"/>
      <c r="H518" s="1"/>
      <c r="I518" s="1"/>
    </row>
    <row r="519" spans="4:9" x14ac:dyDescent="0.25">
      <c r="D519" s="1"/>
      <c r="E519" s="1"/>
      <c r="F519" s="1"/>
      <c r="G519" s="1"/>
      <c r="H519" s="1"/>
      <c r="I519" s="1"/>
    </row>
    <row r="520" spans="4:9" x14ac:dyDescent="0.25">
      <c r="D520" s="1"/>
      <c r="E520" s="1"/>
      <c r="F520" s="1"/>
      <c r="G520" s="1"/>
      <c r="H520" s="1"/>
      <c r="I520" s="1"/>
    </row>
    <row r="521" spans="4:9" x14ac:dyDescent="0.25">
      <c r="D521" s="1"/>
      <c r="E521" s="1"/>
      <c r="F521" s="1"/>
      <c r="G521" s="1"/>
      <c r="H521" s="1"/>
      <c r="I521" s="1"/>
    </row>
    <row r="522" spans="4:9" x14ac:dyDescent="0.25">
      <c r="D522" s="1"/>
      <c r="E522" s="1"/>
      <c r="F522" s="1"/>
      <c r="G522" s="1"/>
      <c r="H522" s="1"/>
      <c r="I522" s="1"/>
    </row>
    <row r="523" spans="4:9" x14ac:dyDescent="0.25">
      <c r="D523" s="1"/>
      <c r="E523" s="1"/>
      <c r="F523" s="1"/>
      <c r="G523" s="1"/>
      <c r="H523" s="1"/>
      <c r="I523" s="1"/>
    </row>
    <row r="524" spans="4:9" x14ac:dyDescent="0.25">
      <c r="D524" s="1"/>
      <c r="E524" s="1"/>
      <c r="F524" s="1"/>
      <c r="G524" s="1"/>
      <c r="H524" s="1"/>
      <c r="I524" s="1"/>
    </row>
    <row r="525" spans="4:9" x14ac:dyDescent="0.25">
      <c r="D525" s="1"/>
      <c r="E525" s="1"/>
      <c r="F525" s="1"/>
      <c r="G525" s="1"/>
      <c r="H525" s="1"/>
      <c r="I525" s="1"/>
    </row>
    <row r="526" spans="4:9" x14ac:dyDescent="0.25">
      <c r="D526" s="1"/>
      <c r="E526" s="1"/>
      <c r="F526" s="1"/>
      <c r="G526" s="1"/>
      <c r="H526" s="1"/>
      <c r="I526" s="1"/>
    </row>
    <row r="527" spans="4:9" x14ac:dyDescent="0.25">
      <c r="D527" s="1"/>
      <c r="E527" s="1"/>
      <c r="F527" s="1"/>
      <c r="G527" s="1"/>
      <c r="H527" s="1"/>
      <c r="I527" s="1"/>
    </row>
    <row r="528" spans="4:9" x14ac:dyDescent="0.25">
      <c r="D528" s="1"/>
      <c r="E528" s="1"/>
      <c r="F528" s="1"/>
      <c r="G528" s="1"/>
      <c r="H528" s="1"/>
      <c r="I528" s="1"/>
    </row>
    <row r="529" spans="4:9" x14ac:dyDescent="0.25">
      <c r="D529" s="1"/>
      <c r="E529" s="1"/>
      <c r="F529" s="1"/>
      <c r="G529" s="1"/>
      <c r="H529" s="1"/>
      <c r="I529" s="1"/>
    </row>
    <row r="530" spans="4:9" x14ac:dyDescent="0.25">
      <c r="D530" s="1"/>
      <c r="E530" s="1"/>
      <c r="F530" s="1"/>
      <c r="G530" s="1"/>
      <c r="H530" s="1"/>
      <c r="I530" s="1"/>
    </row>
    <row r="531" spans="4:9" x14ac:dyDescent="0.25">
      <c r="D531" s="1"/>
      <c r="E531" s="1"/>
      <c r="F531" s="1"/>
      <c r="G531" s="1"/>
      <c r="H531" s="1"/>
      <c r="I531" s="1"/>
    </row>
    <row r="532" spans="4:9" x14ac:dyDescent="0.25">
      <c r="D532" s="1"/>
      <c r="E532" s="1"/>
      <c r="F532" s="1"/>
      <c r="G532" s="1"/>
      <c r="H532" s="1"/>
      <c r="I532" s="1"/>
    </row>
    <row r="533" spans="4:9" x14ac:dyDescent="0.25">
      <c r="D533" s="1"/>
      <c r="E533" s="1"/>
      <c r="F533" s="1"/>
      <c r="G533" s="1"/>
      <c r="H533" s="1"/>
      <c r="I533" s="1"/>
    </row>
    <row r="534" spans="4:9" x14ac:dyDescent="0.25">
      <c r="D534" s="1"/>
      <c r="E534" s="1"/>
      <c r="F534" s="1"/>
      <c r="G534" s="1"/>
      <c r="H534" s="1"/>
      <c r="I534" s="1"/>
    </row>
    <row r="535" spans="4:9" x14ac:dyDescent="0.25">
      <c r="D535" s="1"/>
      <c r="E535" s="1"/>
      <c r="F535" s="1"/>
      <c r="G535" s="1"/>
      <c r="H535" s="1"/>
      <c r="I535" s="1"/>
    </row>
    <row r="536" spans="4:9" x14ac:dyDescent="0.25">
      <c r="D536" s="1"/>
      <c r="E536" s="1"/>
      <c r="F536" s="1"/>
      <c r="G536" s="1"/>
      <c r="H536" s="1"/>
      <c r="I536" s="1"/>
    </row>
    <row r="537" spans="4:9" x14ac:dyDescent="0.25">
      <c r="D537" s="1"/>
      <c r="E537" s="1"/>
      <c r="F537" s="1"/>
      <c r="G537" s="1"/>
      <c r="H537" s="1"/>
      <c r="I537" s="1"/>
    </row>
    <row r="538" spans="4:9" x14ac:dyDescent="0.25">
      <c r="D538" s="1"/>
      <c r="E538" s="1"/>
      <c r="F538" s="1"/>
      <c r="G538" s="1"/>
      <c r="H538" s="1"/>
      <c r="I538" s="1"/>
    </row>
    <row r="539" spans="4:9" x14ac:dyDescent="0.25">
      <c r="D539" s="1"/>
      <c r="E539" s="1"/>
      <c r="F539" s="1"/>
      <c r="G539" s="1"/>
      <c r="H539" s="1"/>
      <c r="I539" s="1"/>
    </row>
    <row r="540" spans="4:9" x14ac:dyDescent="0.25">
      <c r="D540" s="1"/>
      <c r="E540" s="1"/>
      <c r="F540" s="1"/>
      <c r="G540" s="1"/>
      <c r="H540" s="1"/>
      <c r="I540" s="1"/>
    </row>
    <row r="541" spans="4:9" x14ac:dyDescent="0.25">
      <c r="D541" s="1"/>
      <c r="E541" s="1"/>
      <c r="F541" s="1"/>
      <c r="G541" s="1"/>
      <c r="H541" s="1"/>
      <c r="I541" s="1"/>
    </row>
    <row r="542" spans="4:9" x14ac:dyDescent="0.25">
      <c r="D542" s="1"/>
      <c r="E542" s="1"/>
      <c r="F542" s="1"/>
      <c r="G542" s="1"/>
      <c r="H542" s="1"/>
      <c r="I542" s="1"/>
    </row>
    <row r="543" spans="4:9" x14ac:dyDescent="0.25">
      <c r="D543" s="1"/>
      <c r="E543" s="1"/>
      <c r="F543" s="1"/>
      <c r="G543" s="1"/>
      <c r="H543" s="1"/>
      <c r="I543" s="1"/>
    </row>
    <row r="544" spans="4:9" x14ac:dyDescent="0.25">
      <c r="D544" s="1"/>
      <c r="E544" s="1"/>
      <c r="F544" s="1"/>
      <c r="G544" s="1"/>
      <c r="H544" s="1"/>
      <c r="I544" s="1"/>
    </row>
    <row r="545" spans="4:9" x14ac:dyDescent="0.25">
      <c r="D545" s="1"/>
      <c r="E545" s="1"/>
      <c r="F545" s="1"/>
      <c r="G545" s="1"/>
      <c r="H545" s="1"/>
      <c r="I545" s="1"/>
    </row>
    <row r="546" spans="4:9" x14ac:dyDescent="0.25">
      <c r="D546" s="1"/>
      <c r="E546" s="1"/>
      <c r="F546" s="1"/>
      <c r="G546" s="1"/>
      <c r="H546" s="1"/>
      <c r="I546" s="1"/>
    </row>
    <row r="547" spans="4:9" x14ac:dyDescent="0.25">
      <c r="D547" s="1"/>
      <c r="E547" s="1"/>
      <c r="F547" s="1"/>
      <c r="G547" s="1"/>
      <c r="H547" s="1"/>
      <c r="I547" s="1"/>
    </row>
    <row r="548" spans="4:9" x14ac:dyDescent="0.25">
      <c r="D548" s="1"/>
      <c r="E548" s="1"/>
      <c r="F548" s="1"/>
      <c r="G548" s="1"/>
      <c r="H548" s="1"/>
      <c r="I548" s="1"/>
    </row>
    <row r="549" spans="4:9" x14ac:dyDescent="0.25">
      <c r="D549" s="1"/>
      <c r="E549" s="1"/>
      <c r="F549" s="1"/>
      <c r="G549" s="1"/>
      <c r="H549" s="1"/>
      <c r="I549" s="1"/>
    </row>
    <row r="550" spans="4:9" x14ac:dyDescent="0.25">
      <c r="D550" s="1"/>
      <c r="E550" s="1"/>
      <c r="F550" s="1"/>
      <c r="G550" s="1"/>
      <c r="H550" s="1"/>
      <c r="I550" s="1"/>
    </row>
    <row r="551" spans="4:9" x14ac:dyDescent="0.25">
      <c r="D551" s="1"/>
      <c r="E551" s="1"/>
      <c r="F551" s="1"/>
      <c r="G551" s="1"/>
      <c r="H551" s="1"/>
      <c r="I551" s="1"/>
    </row>
    <row r="552" spans="4:9" x14ac:dyDescent="0.25">
      <c r="D552" s="1"/>
      <c r="E552" s="1"/>
      <c r="F552" s="1"/>
      <c r="G552" s="1"/>
      <c r="H552" s="1"/>
      <c r="I552" s="1"/>
    </row>
    <row r="553" spans="4:9" x14ac:dyDescent="0.25">
      <c r="D553" s="1"/>
      <c r="E553" s="1"/>
      <c r="F553" s="1"/>
      <c r="G553" s="1"/>
      <c r="H553" s="1"/>
      <c r="I553" s="1"/>
    </row>
    <row r="554" spans="4:9" x14ac:dyDescent="0.25">
      <c r="D554" s="1"/>
      <c r="E554" s="1"/>
      <c r="F554" s="1"/>
      <c r="G554" s="1"/>
      <c r="H554" s="1"/>
      <c r="I554" s="1"/>
    </row>
    <row r="555" spans="4:9" x14ac:dyDescent="0.25">
      <c r="D555" s="1"/>
      <c r="E555" s="1"/>
      <c r="F555" s="1"/>
      <c r="G555" s="1"/>
      <c r="H555" s="1"/>
      <c r="I555" s="1"/>
    </row>
    <row r="556" spans="4:9" x14ac:dyDescent="0.25">
      <c r="D556" s="1"/>
      <c r="E556" s="1"/>
      <c r="F556" s="1"/>
      <c r="G556" s="1"/>
      <c r="H556" s="1"/>
      <c r="I556" s="1"/>
    </row>
    <row r="557" spans="4:9" x14ac:dyDescent="0.25">
      <c r="D557" s="1"/>
      <c r="E557" s="1"/>
      <c r="F557" s="1"/>
      <c r="G557" s="1"/>
      <c r="H557" s="1"/>
      <c r="I557" s="1"/>
    </row>
    <row r="558" spans="4:9" x14ac:dyDescent="0.25">
      <c r="D558" s="1"/>
      <c r="E558" s="1"/>
      <c r="F558" s="1"/>
      <c r="G558" s="1"/>
      <c r="H558" s="1"/>
      <c r="I558" s="1"/>
    </row>
    <row r="559" spans="4:9" x14ac:dyDescent="0.25">
      <c r="D559" s="1"/>
      <c r="E559" s="1"/>
      <c r="F559" s="1"/>
      <c r="G559" s="1"/>
      <c r="H559" s="1"/>
      <c r="I559" s="1"/>
    </row>
    <row r="560" spans="4:9" x14ac:dyDescent="0.25">
      <c r="D560" s="1"/>
      <c r="E560" s="1"/>
      <c r="F560" s="1"/>
      <c r="G560" s="1"/>
      <c r="H560" s="1"/>
      <c r="I560" s="1"/>
    </row>
    <row r="561" spans="4:9" x14ac:dyDescent="0.25">
      <c r="D561" s="1"/>
      <c r="E561" s="1"/>
      <c r="F561" s="1"/>
      <c r="G561" s="1"/>
      <c r="H561" s="1"/>
      <c r="I561" s="1"/>
    </row>
    <row r="562" spans="4:9" x14ac:dyDescent="0.25">
      <c r="D562" s="1"/>
      <c r="E562" s="1"/>
      <c r="F562" s="1"/>
      <c r="G562" s="1"/>
      <c r="H562" s="1"/>
      <c r="I562" s="1"/>
    </row>
    <row r="563" spans="4:9" x14ac:dyDescent="0.25">
      <c r="D563" s="1"/>
      <c r="E563" s="1"/>
      <c r="F563" s="1"/>
      <c r="G563" s="1"/>
      <c r="H563" s="1"/>
      <c r="I563" s="1"/>
    </row>
    <row r="564" spans="4:9" x14ac:dyDescent="0.25">
      <c r="D564" s="1"/>
      <c r="E564" s="1"/>
      <c r="F564" s="1"/>
      <c r="G564" s="1"/>
      <c r="H564" s="1"/>
      <c r="I564" s="1"/>
    </row>
    <row r="565" spans="4:9" x14ac:dyDescent="0.25">
      <c r="D565" s="1"/>
      <c r="E565" s="1"/>
      <c r="F565" s="1"/>
      <c r="G565" s="1"/>
      <c r="H565" s="1"/>
      <c r="I565" s="1"/>
    </row>
    <row r="566" spans="4:9" x14ac:dyDescent="0.25">
      <c r="D566" s="1"/>
      <c r="E566" s="1"/>
      <c r="F566" s="1"/>
      <c r="G566" s="1"/>
      <c r="H566" s="1"/>
      <c r="I566" s="1"/>
    </row>
    <row r="567" spans="4:9" x14ac:dyDescent="0.25">
      <c r="D567" s="1"/>
      <c r="E567" s="1"/>
      <c r="F567" s="1"/>
      <c r="G567" s="1"/>
      <c r="H567" s="1"/>
      <c r="I567" s="1"/>
    </row>
    <row r="568" spans="4:9" x14ac:dyDescent="0.25">
      <c r="D568" s="1"/>
      <c r="E568" s="1"/>
      <c r="F568" s="1"/>
      <c r="G568" s="1"/>
      <c r="H568" s="1"/>
      <c r="I568" s="1"/>
    </row>
    <row r="569" spans="4:9" x14ac:dyDescent="0.25">
      <c r="D569" s="1"/>
      <c r="E569" s="1"/>
      <c r="F569" s="1"/>
      <c r="G569" s="1"/>
      <c r="H569" s="1"/>
      <c r="I569" s="1"/>
    </row>
    <row r="570" spans="4:9" x14ac:dyDescent="0.25">
      <c r="D570" s="1"/>
      <c r="E570" s="1"/>
      <c r="F570" s="1"/>
      <c r="G570" s="1"/>
      <c r="H570" s="1"/>
      <c r="I570" s="1"/>
    </row>
    <row r="571" spans="4:9" x14ac:dyDescent="0.25">
      <c r="D571" s="1"/>
      <c r="E571" s="1"/>
      <c r="F571" s="1"/>
      <c r="G571" s="1"/>
      <c r="H571" s="1"/>
      <c r="I571" s="1"/>
    </row>
    <row r="572" spans="4:9" x14ac:dyDescent="0.25">
      <c r="D572" s="1"/>
      <c r="E572" s="1"/>
      <c r="F572" s="1"/>
      <c r="G572" s="1"/>
      <c r="H572" s="1"/>
      <c r="I572" s="1"/>
    </row>
    <row r="573" spans="4:9" x14ac:dyDescent="0.25">
      <c r="D573" s="1"/>
      <c r="E573" s="1"/>
      <c r="F573" s="1"/>
      <c r="G573" s="1"/>
      <c r="H573" s="1"/>
      <c r="I573" s="1"/>
    </row>
    <row r="574" spans="4:9" x14ac:dyDescent="0.25">
      <c r="D574" s="1"/>
      <c r="E574" s="1"/>
      <c r="F574" s="1"/>
      <c r="G574" s="1"/>
      <c r="H574" s="1"/>
      <c r="I574" s="1"/>
    </row>
    <row r="575" spans="4:9" x14ac:dyDescent="0.25">
      <c r="D575" s="1"/>
      <c r="E575" s="1"/>
      <c r="F575" s="1"/>
      <c r="G575" s="1"/>
      <c r="H575" s="1"/>
      <c r="I575" s="1"/>
    </row>
    <row r="576" spans="4:9" x14ac:dyDescent="0.25">
      <c r="D576" s="1"/>
      <c r="E576" s="1"/>
      <c r="F576" s="1"/>
      <c r="G576" s="1"/>
      <c r="H576" s="1"/>
      <c r="I576" s="1"/>
    </row>
    <row r="577" spans="4:9" x14ac:dyDescent="0.25">
      <c r="D577" s="1"/>
      <c r="E577" s="1"/>
      <c r="F577" s="1"/>
      <c r="G577" s="1"/>
      <c r="H577" s="1"/>
      <c r="I577" s="1"/>
    </row>
    <row r="578" spans="4:9" x14ac:dyDescent="0.25">
      <c r="D578" s="1"/>
      <c r="E578" s="1"/>
      <c r="F578" s="1"/>
      <c r="G578" s="1"/>
      <c r="H578" s="1"/>
      <c r="I578" s="1"/>
    </row>
    <row r="579" spans="4:9" x14ac:dyDescent="0.25">
      <c r="D579" s="1"/>
      <c r="E579" s="1"/>
      <c r="F579" s="1"/>
      <c r="G579" s="1"/>
      <c r="H579" s="1"/>
      <c r="I579" s="1"/>
    </row>
    <row r="580" spans="4:9" x14ac:dyDescent="0.25">
      <c r="D580" s="1"/>
      <c r="E580" s="1"/>
      <c r="F580" s="1"/>
      <c r="G580" s="1"/>
      <c r="H580" s="1"/>
      <c r="I580" s="1"/>
    </row>
    <row r="581" spans="4:9" x14ac:dyDescent="0.25">
      <c r="D581" s="1"/>
      <c r="E581" s="1"/>
      <c r="F581" s="1"/>
      <c r="G581" s="1"/>
      <c r="H581" s="1"/>
      <c r="I581" s="1"/>
    </row>
    <row r="582" spans="4:9" x14ac:dyDescent="0.25">
      <c r="D582" s="1"/>
      <c r="E582" s="1"/>
      <c r="F582" s="1"/>
      <c r="G582" s="1"/>
      <c r="H582" s="1"/>
      <c r="I582" s="1"/>
    </row>
    <row r="583" spans="4:9" x14ac:dyDescent="0.25">
      <c r="D583" s="1"/>
      <c r="E583" s="1"/>
      <c r="F583" s="1"/>
      <c r="G583" s="1"/>
      <c r="H583" s="1"/>
      <c r="I583" s="1"/>
    </row>
    <row r="584" spans="4:9" x14ac:dyDescent="0.25">
      <c r="D584" s="1"/>
      <c r="E584" s="1"/>
      <c r="F584" s="1"/>
      <c r="G584" s="1"/>
      <c r="H584" s="1"/>
      <c r="I584" s="1"/>
    </row>
    <row r="585" spans="4:9" x14ac:dyDescent="0.25">
      <c r="D585" s="1"/>
      <c r="E585" s="1"/>
      <c r="F585" s="1"/>
      <c r="G585" s="1"/>
      <c r="H585" s="1"/>
      <c r="I585" s="1"/>
    </row>
    <row r="586" spans="4:9" x14ac:dyDescent="0.25">
      <c r="D586" s="1"/>
      <c r="E586" s="1"/>
      <c r="F586" s="1"/>
      <c r="G586" s="1"/>
      <c r="H586" s="1"/>
      <c r="I586" s="1"/>
    </row>
    <row r="587" spans="4:9" x14ac:dyDescent="0.25">
      <c r="D587" s="1"/>
      <c r="E587" s="1"/>
      <c r="F587" s="1"/>
      <c r="G587" s="1"/>
      <c r="H587" s="1"/>
      <c r="I587" s="1"/>
    </row>
    <row r="588" spans="4:9" x14ac:dyDescent="0.25">
      <c r="D588" s="1"/>
      <c r="E588" s="1"/>
      <c r="F588" s="1"/>
      <c r="G588" s="1"/>
      <c r="H588" s="1"/>
      <c r="I588" s="1"/>
    </row>
    <row r="589" spans="4:9" x14ac:dyDescent="0.25">
      <c r="D589" s="1"/>
      <c r="E589" s="1"/>
      <c r="F589" s="1"/>
      <c r="G589" s="1"/>
      <c r="H589" s="1"/>
      <c r="I589" s="1"/>
    </row>
    <row r="590" spans="4:9" x14ac:dyDescent="0.25">
      <c r="D590" s="1"/>
      <c r="E590" s="1"/>
      <c r="F590" s="1"/>
      <c r="G590" s="1"/>
      <c r="H590" s="1"/>
      <c r="I590" s="1"/>
    </row>
    <row r="591" spans="4:9" x14ac:dyDescent="0.25">
      <c r="D591" s="1"/>
      <c r="E591" s="1"/>
      <c r="F591" s="1"/>
      <c r="G591" s="1"/>
      <c r="H591" s="1"/>
      <c r="I591" s="1"/>
    </row>
    <row r="592" spans="4:9" x14ac:dyDescent="0.25">
      <c r="D592" s="1"/>
      <c r="E592" s="1"/>
      <c r="F592" s="1"/>
      <c r="G592" s="1"/>
      <c r="H592" s="1"/>
      <c r="I592" s="1"/>
    </row>
    <row r="593" spans="4:9" x14ac:dyDescent="0.25">
      <c r="D593" s="1"/>
      <c r="E593" s="1"/>
      <c r="F593" s="1"/>
      <c r="G593" s="1"/>
      <c r="H593" s="1"/>
      <c r="I593" s="1"/>
    </row>
    <row r="594" spans="4:9" x14ac:dyDescent="0.25">
      <c r="D594" s="1"/>
      <c r="E594" s="1"/>
      <c r="F594" s="1"/>
      <c r="G594" s="1"/>
      <c r="H594" s="1"/>
      <c r="I594" s="1"/>
    </row>
    <row r="595" spans="4:9" x14ac:dyDescent="0.25">
      <c r="D595" s="1"/>
      <c r="E595" s="1"/>
      <c r="F595" s="1"/>
      <c r="G595" s="1"/>
      <c r="H595" s="1"/>
      <c r="I595" s="1"/>
    </row>
    <row r="596" spans="4:9" x14ac:dyDescent="0.25">
      <c r="D596" s="1"/>
      <c r="E596" s="1"/>
      <c r="F596" s="1"/>
      <c r="G596" s="1"/>
      <c r="H596" s="1"/>
      <c r="I596" s="1"/>
    </row>
    <row r="597" spans="4:9" x14ac:dyDescent="0.25">
      <c r="D597" s="1"/>
      <c r="E597" s="1"/>
      <c r="F597" s="1"/>
      <c r="G597" s="1"/>
      <c r="H597" s="1"/>
      <c r="I597" s="1"/>
    </row>
    <row r="598" spans="4:9" x14ac:dyDescent="0.25">
      <c r="D598" s="1"/>
      <c r="E598" s="1"/>
      <c r="F598" s="1"/>
      <c r="G598" s="1"/>
      <c r="H598" s="1"/>
      <c r="I598" s="1"/>
    </row>
    <row r="599" spans="4:9" x14ac:dyDescent="0.25">
      <c r="D599" s="1"/>
      <c r="E599" s="1"/>
      <c r="F599" s="1"/>
      <c r="G599" s="1"/>
      <c r="H599" s="1"/>
      <c r="I599" s="1"/>
    </row>
    <row r="600" spans="4:9" x14ac:dyDescent="0.25">
      <c r="D600" s="1"/>
      <c r="E600" s="1"/>
      <c r="F600" s="1"/>
      <c r="G600" s="1"/>
      <c r="H600" s="1"/>
      <c r="I600" s="1"/>
    </row>
    <row r="601" spans="4:9" x14ac:dyDescent="0.25">
      <c r="D601" s="1"/>
      <c r="E601" s="1"/>
      <c r="F601" s="1"/>
      <c r="G601" s="1"/>
      <c r="H601" s="1"/>
      <c r="I601" s="1"/>
    </row>
    <row r="602" spans="4:9" x14ac:dyDescent="0.25">
      <c r="D602" s="1"/>
      <c r="E602" s="1"/>
      <c r="F602" s="1"/>
      <c r="G602" s="1"/>
      <c r="H602" s="1"/>
      <c r="I602" s="1"/>
    </row>
    <row r="603" spans="4:9" x14ac:dyDescent="0.25">
      <c r="D603" s="1"/>
      <c r="E603" s="1"/>
      <c r="F603" s="1"/>
      <c r="G603" s="1"/>
      <c r="H603" s="1"/>
      <c r="I603" s="1"/>
    </row>
    <row r="604" spans="4:9" x14ac:dyDescent="0.25">
      <c r="D604" s="1"/>
      <c r="E604" s="1"/>
      <c r="F604" s="1"/>
      <c r="G604" s="1"/>
      <c r="H604" s="1"/>
      <c r="I604" s="1"/>
    </row>
    <row r="605" spans="4:9" x14ac:dyDescent="0.25">
      <c r="D605" s="1"/>
      <c r="E605" s="1"/>
      <c r="F605" s="1"/>
      <c r="G605" s="1"/>
      <c r="H605" s="1"/>
      <c r="I605" s="1"/>
    </row>
    <row r="606" spans="4:9" x14ac:dyDescent="0.25">
      <c r="D606" s="1"/>
      <c r="E606" s="1"/>
      <c r="F606" s="1"/>
      <c r="G606" s="1"/>
      <c r="H606" s="1"/>
      <c r="I606" s="1"/>
    </row>
    <row r="607" spans="4:9" x14ac:dyDescent="0.25">
      <c r="D607" s="1"/>
      <c r="E607" s="1"/>
      <c r="F607" s="1"/>
      <c r="G607" s="1"/>
      <c r="H607" s="1"/>
      <c r="I607" s="1"/>
    </row>
    <row r="608" spans="4:9" x14ac:dyDescent="0.25">
      <c r="D608" s="1"/>
      <c r="E608" s="1"/>
      <c r="F608" s="1"/>
      <c r="G608" s="1"/>
      <c r="H608" s="1"/>
      <c r="I608" s="1"/>
    </row>
    <row r="609" spans="4:9" x14ac:dyDescent="0.25">
      <c r="D609" s="1"/>
      <c r="E609" s="1"/>
      <c r="F609" s="1"/>
      <c r="G609" s="1"/>
      <c r="H609" s="1"/>
      <c r="I609" s="1"/>
    </row>
    <row r="610" spans="4:9" x14ac:dyDescent="0.25">
      <c r="D610" s="1"/>
      <c r="E610" s="1"/>
      <c r="F610" s="1"/>
      <c r="G610" s="1"/>
      <c r="H610" s="1"/>
      <c r="I610" s="1"/>
    </row>
    <row r="611" spans="4:9" x14ac:dyDescent="0.25">
      <c r="D611" s="1"/>
      <c r="E611" s="1"/>
      <c r="F611" s="1"/>
      <c r="G611" s="1"/>
      <c r="H611" s="1"/>
      <c r="I611" s="1"/>
    </row>
    <row r="612" spans="4:9" x14ac:dyDescent="0.25">
      <c r="D612" s="1"/>
      <c r="E612" s="1"/>
      <c r="F612" s="1"/>
      <c r="G612" s="1"/>
      <c r="H612" s="1"/>
      <c r="I612" s="1"/>
    </row>
    <row r="613" spans="4:9" x14ac:dyDescent="0.25">
      <c r="D613" s="1"/>
      <c r="E613" s="1"/>
      <c r="F613" s="1"/>
      <c r="G613" s="1"/>
      <c r="H613" s="1"/>
      <c r="I613" s="1"/>
    </row>
    <row r="614" spans="4:9" x14ac:dyDescent="0.25">
      <c r="D614" s="1"/>
      <c r="E614" s="1"/>
      <c r="F614" s="1"/>
      <c r="G614" s="1"/>
      <c r="H614" s="1"/>
      <c r="I614" s="1"/>
    </row>
    <row r="615" spans="4:9" x14ac:dyDescent="0.25">
      <c r="D615" s="1"/>
      <c r="E615" s="1"/>
      <c r="F615" s="1"/>
      <c r="G615" s="1"/>
      <c r="H615" s="1"/>
      <c r="I615" s="1"/>
    </row>
    <row r="616" spans="4:9" x14ac:dyDescent="0.25">
      <c r="D616" s="1"/>
      <c r="E616" s="1"/>
      <c r="F616" s="1"/>
      <c r="G616" s="1"/>
      <c r="H616" s="1"/>
      <c r="I616" s="1"/>
    </row>
    <row r="617" spans="4:9" x14ac:dyDescent="0.25">
      <c r="D617" s="1"/>
      <c r="E617" s="1"/>
      <c r="F617" s="1"/>
      <c r="G617" s="1"/>
      <c r="H617" s="1"/>
      <c r="I617" s="1"/>
    </row>
    <row r="618" spans="4:9" x14ac:dyDescent="0.25">
      <c r="D618" s="1"/>
      <c r="E618" s="1"/>
      <c r="F618" s="1"/>
      <c r="G618" s="1"/>
      <c r="H618" s="1"/>
      <c r="I618" s="1"/>
    </row>
    <row r="619" spans="4:9" x14ac:dyDescent="0.25">
      <c r="D619" s="1"/>
      <c r="E619" s="1"/>
      <c r="F619" s="1"/>
      <c r="G619" s="1"/>
      <c r="H619" s="1"/>
      <c r="I619" s="1"/>
    </row>
    <row r="620" spans="4:9" x14ac:dyDescent="0.25">
      <c r="D620" s="1"/>
      <c r="E620" s="1"/>
      <c r="F620" s="1"/>
      <c r="G620" s="1"/>
      <c r="H620" s="1"/>
      <c r="I620" s="1"/>
    </row>
    <row r="621" spans="4:9" x14ac:dyDescent="0.25">
      <c r="D621" s="1"/>
      <c r="E621" s="1"/>
      <c r="F621" s="1"/>
      <c r="G621" s="1"/>
      <c r="H621" s="1"/>
      <c r="I621" s="1"/>
    </row>
    <row r="622" spans="4:9" x14ac:dyDescent="0.25">
      <c r="D622" s="1"/>
      <c r="E622" s="1"/>
      <c r="F622" s="1"/>
      <c r="G622" s="1"/>
      <c r="H622" s="1"/>
      <c r="I622" s="1"/>
    </row>
    <row r="623" spans="4:9" x14ac:dyDescent="0.25">
      <c r="D623" s="1"/>
      <c r="E623" s="1"/>
      <c r="F623" s="1"/>
      <c r="G623" s="1"/>
      <c r="H623" s="1"/>
      <c r="I623" s="1"/>
    </row>
    <row r="624" spans="4:9" x14ac:dyDescent="0.25">
      <c r="D624" s="1"/>
      <c r="E624" s="1"/>
      <c r="F624" s="1"/>
      <c r="G624" s="1"/>
      <c r="H624" s="1"/>
      <c r="I624" s="1"/>
    </row>
    <row r="625" spans="4:9" x14ac:dyDescent="0.25">
      <c r="D625" s="1"/>
      <c r="E625" s="1"/>
      <c r="F625" s="1"/>
      <c r="G625" s="1"/>
      <c r="H625" s="1"/>
      <c r="I625" s="1"/>
    </row>
    <row r="626" spans="4:9" x14ac:dyDescent="0.25">
      <c r="D626" s="1"/>
      <c r="E626" s="1"/>
      <c r="F626" s="1"/>
      <c r="G626" s="1"/>
      <c r="H626" s="1"/>
      <c r="I626" s="1"/>
    </row>
    <row r="627" spans="4:9" x14ac:dyDescent="0.25">
      <c r="D627" s="1"/>
      <c r="E627" s="1"/>
      <c r="F627" s="1"/>
      <c r="G627" s="1"/>
      <c r="H627" s="1"/>
      <c r="I627" s="1"/>
    </row>
    <row r="628" spans="4:9" x14ac:dyDescent="0.25">
      <c r="D628" s="1"/>
      <c r="E628" s="1"/>
      <c r="F628" s="1"/>
      <c r="G628" s="1"/>
      <c r="H628" s="1"/>
      <c r="I628" s="1"/>
    </row>
    <row r="629" spans="4:9" x14ac:dyDescent="0.25">
      <c r="D629" s="1"/>
      <c r="E629" s="1"/>
      <c r="F629" s="1"/>
      <c r="G629" s="1"/>
      <c r="H629" s="1"/>
      <c r="I629" s="1"/>
    </row>
    <row r="630" spans="4:9" x14ac:dyDescent="0.25">
      <c r="D630" s="1"/>
      <c r="E630" s="1"/>
      <c r="F630" s="1"/>
      <c r="G630" s="1"/>
      <c r="H630" s="1"/>
      <c r="I630" s="1"/>
    </row>
    <row r="631" spans="4:9" x14ac:dyDescent="0.25">
      <c r="D631" s="1"/>
      <c r="E631" s="1"/>
      <c r="F631" s="1"/>
      <c r="G631" s="1"/>
      <c r="H631" s="1"/>
      <c r="I631" s="1"/>
    </row>
    <row r="632" spans="4:9" x14ac:dyDescent="0.25">
      <c r="D632" s="1"/>
      <c r="E632" s="1"/>
      <c r="F632" s="1"/>
      <c r="G632" s="1"/>
      <c r="H632" s="1"/>
      <c r="I632" s="1"/>
    </row>
    <row r="633" spans="4:9" x14ac:dyDescent="0.25">
      <c r="D633" s="1"/>
      <c r="E633" s="1"/>
      <c r="F633" s="1"/>
      <c r="G633" s="1"/>
      <c r="H633" s="1"/>
      <c r="I633" s="1"/>
    </row>
    <row r="634" spans="4:9" x14ac:dyDescent="0.25">
      <c r="D634" s="1"/>
      <c r="E634" s="1"/>
      <c r="F634" s="1"/>
      <c r="G634" s="1"/>
      <c r="H634" s="1"/>
      <c r="I634" s="1"/>
    </row>
    <row r="635" spans="4:9" x14ac:dyDescent="0.25">
      <c r="D635" s="1"/>
      <c r="E635" s="1"/>
      <c r="F635" s="1"/>
      <c r="G635" s="1"/>
      <c r="H635" s="1"/>
      <c r="I635" s="1"/>
    </row>
    <row r="636" spans="4:9" x14ac:dyDescent="0.25">
      <c r="D636" s="1"/>
      <c r="E636" s="1"/>
      <c r="F636" s="1"/>
      <c r="G636" s="1"/>
      <c r="H636" s="1"/>
      <c r="I636" s="1"/>
    </row>
    <row r="637" spans="4:9" x14ac:dyDescent="0.25">
      <c r="D637" s="1"/>
      <c r="E637" s="1"/>
      <c r="F637" s="1"/>
      <c r="G637" s="1"/>
      <c r="H637" s="1"/>
      <c r="I637" s="1"/>
    </row>
    <row r="638" spans="4:9" x14ac:dyDescent="0.25">
      <c r="D638" s="1"/>
      <c r="E638" s="1"/>
      <c r="F638" s="1"/>
      <c r="G638" s="1"/>
      <c r="H638" s="1"/>
      <c r="I638" s="1"/>
    </row>
    <row r="639" spans="4:9" x14ac:dyDescent="0.25">
      <c r="D639" s="1"/>
      <c r="E639" s="1"/>
      <c r="F639" s="1"/>
      <c r="G639" s="1"/>
      <c r="H639" s="1"/>
      <c r="I639" s="1"/>
    </row>
    <row r="640" spans="4:9" x14ac:dyDescent="0.25">
      <c r="D640" s="1"/>
      <c r="E640" s="1"/>
      <c r="F640" s="1"/>
      <c r="G640" s="1"/>
      <c r="H640" s="1"/>
      <c r="I640" s="1"/>
    </row>
    <row r="641" spans="4:9" x14ac:dyDescent="0.25">
      <c r="D641" s="1"/>
      <c r="E641" s="1"/>
      <c r="F641" s="1"/>
      <c r="G641" s="1"/>
      <c r="H641" s="1"/>
      <c r="I641" s="1"/>
    </row>
    <row r="642" spans="4:9" x14ac:dyDescent="0.25">
      <c r="D642" s="1"/>
      <c r="E642" s="1"/>
      <c r="F642" s="1"/>
      <c r="G642" s="1"/>
      <c r="H642" s="1"/>
      <c r="I642" s="1"/>
    </row>
    <row r="643" spans="4:9" x14ac:dyDescent="0.25">
      <c r="D643" s="1"/>
      <c r="E643" s="1"/>
      <c r="F643" s="1"/>
      <c r="G643" s="1"/>
      <c r="H643" s="1"/>
      <c r="I643" s="1"/>
    </row>
    <row r="644" spans="4:9" x14ac:dyDescent="0.25">
      <c r="D644" s="1"/>
      <c r="E644" s="1"/>
      <c r="F644" s="1"/>
      <c r="G644" s="1"/>
      <c r="H644" s="1"/>
      <c r="I644" s="1"/>
    </row>
    <row r="645" spans="4:9" x14ac:dyDescent="0.25">
      <c r="D645" s="1"/>
      <c r="E645" s="1"/>
      <c r="F645" s="1"/>
      <c r="G645" s="1"/>
      <c r="H645" s="1"/>
      <c r="I645" s="1"/>
    </row>
    <row r="646" spans="4:9" x14ac:dyDescent="0.25">
      <c r="D646" s="1"/>
      <c r="E646" s="1"/>
      <c r="F646" s="1"/>
      <c r="G646" s="1"/>
      <c r="H646" s="1"/>
      <c r="I646" s="1"/>
    </row>
    <row r="647" spans="4:9" x14ac:dyDescent="0.25">
      <c r="D647" s="1"/>
      <c r="E647" s="1"/>
      <c r="F647" s="1"/>
      <c r="G647" s="1"/>
      <c r="H647" s="1"/>
      <c r="I647" s="1"/>
    </row>
    <row r="648" spans="4:9" x14ac:dyDescent="0.25">
      <c r="D648" s="1"/>
      <c r="E648" s="1"/>
      <c r="F648" s="1"/>
      <c r="G648" s="1"/>
      <c r="H648" s="1"/>
      <c r="I648" s="1"/>
    </row>
    <row r="649" spans="4:9" x14ac:dyDescent="0.25">
      <c r="D649" s="1"/>
      <c r="E649" s="1"/>
      <c r="F649" s="1"/>
      <c r="G649" s="1"/>
      <c r="H649" s="1"/>
      <c r="I649" s="1"/>
    </row>
    <row r="650" spans="4:9" x14ac:dyDescent="0.25">
      <c r="D650" s="1"/>
      <c r="E650" s="1"/>
      <c r="F650" s="1"/>
      <c r="G650" s="1"/>
      <c r="H650" s="1"/>
      <c r="I650" s="1"/>
    </row>
    <row r="651" spans="4:9" x14ac:dyDescent="0.25">
      <c r="D651" s="1"/>
      <c r="E651" s="1"/>
      <c r="F651" s="1"/>
      <c r="G651" s="1"/>
      <c r="H651" s="1"/>
      <c r="I651" s="1"/>
    </row>
    <row r="652" spans="4:9" x14ac:dyDescent="0.25">
      <c r="D652" s="1"/>
      <c r="E652" s="1"/>
      <c r="F652" s="1"/>
      <c r="G652" s="1"/>
      <c r="H652" s="1"/>
      <c r="I652" s="1"/>
    </row>
    <row r="653" spans="4:9" x14ac:dyDescent="0.25">
      <c r="D653" s="1"/>
      <c r="E653" s="1"/>
      <c r="F653" s="1"/>
      <c r="G653" s="1"/>
      <c r="H653" s="1"/>
      <c r="I653" s="1"/>
    </row>
    <row r="654" spans="4:9" x14ac:dyDescent="0.25">
      <c r="D654" s="1"/>
      <c r="E654" s="1"/>
      <c r="F654" s="1"/>
      <c r="G654" s="1"/>
      <c r="H654" s="1"/>
      <c r="I654" s="1"/>
    </row>
    <row r="655" spans="4:9" x14ac:dyDescent="0.25">
      <c r="D655" s="1"/>
      <c r="E655" s="1"/>
      <c r="F655" s="1"/>
      <c r="G655" s="1"/>
      <c r="H655" s="1"/>
      <c r="I655" s="1"/>
    </row>
    <row r="656" spans="4:9" x14ac:dyDescent="0.25">
      <c r="D656" s="1"/>
      <c r="E656" s="1"/>
      <c r="F656" s="1"/>
      <c r="G656" s="1"/>
      <c r="H656" s="1"/>
      <c r="I656" s="1"/>
    </row>
    <row r="657" spans="4:9" x14ac:dyDescent="0.25">
      <c r="D657" s="1"/>
      <c r="E657" s="1"/>
      <c r="F657" s="1"/>
      <c r="G657" s="1"/>
      <c r="H657" s="1"/>
      <c r="I657" s="1"/>
    </row>
    <row r="658" spans="4:9" x14ac:dyDescent="0.25">
      <c r="D658" s="1"/>
      <c r="E658" s="1"/>
      <c r="F658" s="1"/>
      <c r="G658" s="1"/>
      <c r="H658" s="1"/>
      <c r="I658" s="1"/>
    </row>
    <row r="659" spans="4:9" x14ac:dyDescent="0.25">
      <c r="D659" s="1"/>
      <c r="E659" s="1"/>
      <c r="F659" s="1"/>
      <c r="G659" s="1"/>
      <c r="H659" s="1"/>
      <c r="I659" s="1"/>
    </row>
    <row r="660" spans="4:9" x14ac:dyDescent="0.25">
      <c r="D660" s="1"/>
      <c r="E660" s="1"/>
      <c r="F660" s="1"/>
      <c r="G660" s="1"/>
      <c r="H660" s="1"/>
      <c r="I660" s="1"/>
    </row>
    <row r="661" spans="4:9" x14ac:dyDescent="0.25">
      <c r="D661" s="1"/>
      <c r="E661" s="1"/>
      <c r="F661" s="1"/>
      <c r="G661" s="1"/>
      <c r="H661" s="1"/>
      <c r="I661" s="1"/>
    </row>
    <row r="662" spans="4:9" x14ac:dyDescent="0.25">
      <c r="D662" s="1"/>
      <c r="E662" s="1"/>
      <c r="F662" s="1"/>
      <c r="G662" s="1"/>
      <c r="H662" s="1"/>
      <c r="I662" s="1"/>
    </row>
    <row r="663" spans="4:9" x14ac:dyDescent="0.25">
      <c r="D663" s="1"/>
      <c r="E663" s="1"/>
      <c r="F663" s="1"/>
      <c r="G663" s="1"/>
      <c r="H663" s="1"/>
      <c r="I663" s="1"/>
    </row>
    <row r="664" spans="4:9" x14ac:dyDescent="0.25">
      <c r="D664" s="1"/>
      <c r="E664" s="1"/>
      <c r="F664" s="1"/>
      <c r="G664" s="1"/>
      <c r="H664" s="1"/>
      <c r="I664" s="1"/>
    </row>
    <row r="665" spans="4:9" x14ac:dyDescent="0.25">
      <c r="D665" s="1"/>
      <c r="E665" s="1"/>
      <c r="F665" s="1"/>
      <c r="G665" s="1"/>
      <c r="H665" s="1"/>
      <c r="I665" s="1"/>
    </row>
    <row r="666" spans="4:9" x14ac:dyDescent="0.25">
      <c r="D666" s="1"/>
      <c r="E666" s="1"/>
      <c r="F666" s="1"/>
      <c r="G666" s="1"/>
      <c r="H666" s="1"/>
      <c r="I666" s="1"/>
    </row>
    <row r="667" spans="4:9" x14ac:dyDescent="0.25">
      <c r="D667" s="1"/>
      <c r="E667" s="1"/>
      <c r="F667" s="1"/>
      <c r="G667" s="1"/>
      <c r="H667" s="1"/>
      <c r="I667" s="1"/>
    </row>
    <row r="668" spans="4:9" x14ac:dyDescent="0.25">
      <c r="D668" s="1"/>
      <c r="E668" s="1"/>
      <c r="F668" s="1"/>
      <c r="G668" s="1"/>
      <c r="H668" s="1"/>
      <c r="I668" s="1"/>
    </row>
    <row r="669" spans="4:9" x14ac:dyDescent="0.25">
      <c r="D669" s="1"/>
      <c r="E669" s="1"/>
      <c r="F669" s="1"/>
      <c r="G669" s="1"/>
      <c r="H669" s="1"/>
      <c r="I669" s="1"/>
    </row>
    <row r="670" spans="4:9" x14ac:dyDescent="0.25">
      <c r="D670" s="1"/>
      <c r="E670" s="1"/>
      <c r="F670" s="1"/>
      <c r="G670" s="1"/>
      <c r="H670" s="1"/>
      <c r="I670" s="1"/>
    </row>
    <row r="671" spans="4:9" x14ac:dyDescent="0.25">
      <c r="D671" s="1"/>
      <c r="E671" s="1"/>
      <c r="F671" s="1"/>
      <c r="G671" s="1"/>
      <c r="H671" s="1"/>
      <c r="I671" s="1"/>
    </row>
    <row r="672" spans="4:9" x14ac:dyDescent="0.25">
      <c r="D672" s="1"/>
      <c r="E672" s="1"/>
      <c r="F672" s="1"/>
      <c r="G672" s="1"/>
      <c r="H672" s="1"/>
      <c r="I672" s="1"/>
    </row>
    <row r="673" spans="4:9" x14ac:dyDescent="0.25">
      <c r="D673" s="1"/>
      <c r="E673" s="1"/>
      <c r="F673" s="1"/>
      <c r="G673" s="1"/>
      <c r="H673" s="1"/>
      <c r="I673" s="1"/>
    </row>
    <row r="674" spans="4:9" x14ac:dyDescent="0.25">
      <c r="D674" s="1"/>
      <c r="E674" s="1"/>
      <c r="F674" s="1"/>
      <c r="G674" s="1"/>
      <c r="H674" s="1"/>
      <c r="I674" s="1"/>
    </row>
    <row r="675" spans="4:9" x14ac:dyDescent="0.25">
      <c r="D675" s="1"/>
      <c r="E675" s="1"/>
      <c r="F675" s="1"/>
      <c r="G675" s="1"/>
      <c r="H675" s="1"/>
      <c r="I675" s="1"/>
    </row>
    <row r="676" spans="4:9" x14ac:dyDescent="0.25">
      <c r="D676" s="1"/>
      <c r="E676" s="1"/>
      <c r="F676" s="1"/>
      <c r="G676" s="1"/>
      <c r="H676" s="1"/>
      <c r="I676" s="1"/>
    </row>
    <row r="677" spans="4:9" x14ac:dyDescent="0.25">
      <c r="D677" s="1"/>
      <c r="E677" s="1"/>
      <c r="F677" s="1"/>
      <c r="G677" s="1"/>
      <c r="H677" s="1"/>
      <c r="I677" s="1"/>
    </row>
    <row r="678" spans="4:9" x14ac:dyDescent="0.25">
      <c r="D678" s="1"/>
      <c r="E678" s="1"/>
      <c r="F678" s="1"/>
      <c r="G678" s="1"/>
      <c r="H678" s="1"/>
      <c r="I678" s="1"/>
    </row>
    <row r="679" spans="4:9" x14ac:dyDescent="0.25">
      <c r="D679" s="1"/>
      <c r="E679" s="1"/>
      <c r="F679" s="1"/>
      <c r="G679" s="1"/>
      <c r="H679" s="1"/>
      <c r="I679" s="1"/>
    </row>
    <row r="680" spans="4:9" x14ac:dyDescent="0.25">
      <c r="D680" s="1"/>
      <c r="E680" s="1"/>
      <c r="F680" s="1"/>
      <c r="G680" s="1"/>
      <c r="H680" s="1"/>
      <c r="I680" s="1"/>
    </row>
    <row r="681" spans="4:9" x14ac:dyDescent="0.25">
      <c r="D681" s="1"/>
      <c r="E681" s="1"/>
      <c r="F681" s="1"/>
      <c r="G681" s="1"/>
      <c r="H681" s="1"/>
      <c r="I681" s="1"/>
    </row>
    <row r="682" spans="4:9" x14ac:dyDescent="0.25">
      <c r="D682" s="1"/>
      <c r="E682" s="1"/>
      <c r="F682" s="1"/>
      <c r="G682" s="1"/>
      <c r="H682" s="1"/>
      <c r="I682" s="1"/>
    </row>
    <row r="683" spans="4:9" x14ac:dyDescent="0.25">
      <c r="D683" s="1"/>
      <c r="E683" s="1"/>
      <c r="F683" s="1"/>
      <c r="G683" s="1"/>
      <c r="H683" s="1"/>
      <c r="I683" s="1"/>
    </row>
    <row r="684" spans="4:9" x14ac:dyDescent="0.25">
      <c r="D684" s="1"/>
      <c r="E684" s="1"/>
      <c r="F684" s="1"/>
      <c r="G684" s="1"/>
      <c r="H684" s="1"/>
      <c r="I684" s="1"/>
    </row>
    <row r="685" spans="4:9" x14ac:dyDescent="0.25">
      <c r="D685" s="1"/>
      <c r="E685" s="1"/>
      <c r="F685" s="1"/>
      <c r="G685" s="1"/>
      <c r="H685" s="1"/>
      <c r="I685" s="1"/>
    </row>
    <row r="686" spans="4:9" x14ac:dyDescent="0.25">
      <c r="D686" s="1"/>
      <c r="E686" s="1"/>
      <c r="F686" s="1"/>
      <c r="G686" s="1"/>
      <c r="H686" s="1"/>
      <c r="I686" s="1"/>
    </row>
    <row r="687" spans="4:9" x14ac:dyDescent="0.25">
      <c r="D687" s="1"/>
      <c r="E687" s="1"/>
      <c r="F687" s="1"/>
      <c r="G687" s="1"/>
      <c r="H687" s="1"/>
      <c r="I687" s="1"/>
    </row>
    <row r="688" spans="4:9" x14ac:dyDescent="0.25">
      <c r="D688" s="1"/>
      <c r="E688" s="1"/>
      <c r="F688" s="1"/>
      <c r="G688" s="1"/>
      <c r="H688" s="1"/>
      <c r="I688" s="1"/>
    </row>
    <row r="689" spans="4:9" x14ac:dyDescent="0.25">
      <c r="D689" s="1"/>
      <c r="E689" s="1"/>
      <c r="F689" s="1"/>
      <c r="G689" s="1"/>
      <c r="H689" s="1"/>
      <c r="I689" s="1"/>
    </row>
    <row r="690" spans="4:9" x14ac:dyDescent="0.25">
      <c r="D690" s="1"/>
      <c r="E690" s="1"/>
      <c r="F690" s="1"/>
      <c r="G690" s="1"/>
      <c r="H690" s="1"/>
      <c r="I690" s="1"/>
    </row>
    <row r="691" spans="4:9" x14ac:dyDescent="0.25">
      <c r="D691" s="1"/>
      <c r="E691" s="1"/>
      <c r="F691" s="1"/>
      <c r="G691" s="1"/>
      <c r="H691" s="1"/>
      <c r="I691" s="1"/>
    </row>
    <row r="692" spans="4:9" x14ac:dyDescent="0.25">
      <c r="D692" s="1"/>
      <c r="E692" s="1"/>
      <c r="F692" s="1"/>
      <c r="G692" s="1"/>
      <c r="H692" s="1"/>
      <c r="I692" s="1"/>
    </row>
    <row r="693" spans="4:9" x14ac:dyDescent="0.25">
      <c r="D693" s="1"/>
      <c r="E693" s="1"/>
      <c r="F693" s="1"/>
      <c r="G693" s="1"/>
      <c r="H693" s="1"/>
      <c r="I693" s="1"/>
    </row>
    <row r="694" spans="4:9" x14ac:dyDescent="0.25">
      <c r="D694" s="1"/>
      <c r="E694" s="1"/>
      <c r="F694" s="1"/>
      <c r="G694" s="1"/>
      <c r="H694" s="1"/>
      <c r="I694" s="1"/>
    </row>
    <row r="695" spans="4:9" x14ac:dyDescent="0.25">
      <c r="D695" s="1"/>
      <c r="E695" s="1"/>
      <c r="F695" s="1"/>
      <c r="G695" s="1"/>
      <c r="H695" s="1"/>
      <c r="I695" s="1"/>
    </row>
    <row r="696" spans="4:9" x14ac:dyDescent="0.25">
      <c r="D696" s="1"/>
      <c r="E696" s="1"/>
      <c r="F696" s="1"/>
      <c r="G696" s="1"/>
      <c r="H696" s="1"/>
      <c r="I696" s="1"/>
    </row>
    <row r="697" spans="4:9" x14ac:dyDescent="0.25">
      <c r="D697" s="1"/>
      <c r="E697" s="1"/>
      <c r="F697" s="1"/>
      <c r="G697" s="1"/>
      <c r="H697" s="1"/>
      <c r="I697" s="1"/>
    </row>
    <row r="698" spans="4:9" x14ac:dyDescent="0.25">
      <c r="D698" s="1"/>
      <c r="E698" s="1"/>
      <c r="F698" s="1"/>
      <c r="G698" s="1"/>
      <c r="H698" s="1"/>
      <c r="I698" s="1"/>
    </row>
    <row r="699" spans="4:9" x14ac:dyDescent="0.25">
      <c r="D699" s="1"/>
      <c r="E699" s="1"/>
      <c r="F699" s="1"/>
      <c r="G699" s="1"/>
      <c r="H699" s="1"/>
      <c r="I699" s="1"/>
    </row>
    <row r="700" spans="4:9" x14ac:dyDescent="0.25">
      <c r="D700" s="1"/>
      <c r="E700" s="1"/>
      <c r="F700" s="1"/>
      <c r="G700" s="1"/>
      <c r="H700" s="1"/>
      <c r="I700" s="1"/>
    </row>
    <row r="701" spans="4:9" x14ac:dyDescent="0.25">
      <c r="D701" s="1"/>
      <c r="E701" s="1"/>
      <c r="F701" s="1"/>
      <c r="G701" s="1"/>
      <c r="H701" s="1"/>
      <c r="I701" s="1"/>
    </row>
    <row r="702" spans="4:9" x14ac:dyDescent="0.25">
      <c r="D702" s="1"/>
      <c r="E702" s="1"/>
      <c r="F702" s="1"/>
      <c r="G702" s="1"/>
      <c r="H702" s="1"/>
      <c r="I702" s="1"/>
    </row>
    <row r="703" spans="4:9" x14ac:dyDescent="0.25">
      <c r="D703" s="1"/>
      <c r="E703" s="1"/>
      <c r="F703" s="1"/>
      <c r="G703" s="1"/>
      <c r="H703" s="1"/>
      <c r="I703" s="1"/>
    </row>
    <row r="704" spans="4:9" x14ac:dyDescent="0.25">
      <c r="D704" s="1"/>
      <c r="E704" s="1"/>
      <c r="F704" s="1"/>
      <c r="G704" s="1"/>
      <c r="H704" s="1"/>
      <c r="I704" s="1"/>
    </row>
    <row r="705" spans="4:9" x14ac:dyDescent="0.25">
      <c r="D705" s="1"/>
      <c r="E705" s="1"/>
      <c r="F705" s="1"/>
      <c r="G705" s="1"/>
      <c r="H705" s="1"/>
      <c r="I705" s="1"/>
    </row>
    <row r="706" spans="4:9" x14ac:dyDescent="0.25">
      <c r="D706" s="1"/>
      <c r="E706" s="1"/>
      <c r="F706" s="1"/>
      <c r="G706" s="1"/>
      <c r="H706" s="1"/>
      <c r="I706" s="1"/>
    </row>
    <row r="707" spans="4:9" x14ac:dyDescent="0.25">
      <c r="D707" s="1"/>
      <c r="E707" s="1"/>
      <c r="F707" s="1"/>
      <c r="G707" s="1"/>
      <c r="H707" s="1"/>
      <c r="I707" s="1"/>
    </row>
    <row r="708" spans="4:9" x14ac:dyDescent="0.25">
      <c r="D708" s="1"/>
      <c r="E708" s="1"/>
      <c r="F708" s="1"/>
      <c r="G708" s="1"/>
      <c r="H708" s="1"/>
      <c r="I708" s="1"/>
    </row>
    <row r="709" spans="4:9" x14ac:dyDescent="0.25">
      <c r="D709" s="1"/>
      <c r="E709" s="1"/>
      <c r="F709" s="1"/>
      <c r="G709" s="1"/>
      <c r="H709" s="1"/>
      <c r="I709" s="1"/>
    </row>
    <row r="710" spans="4:9" x14ac:dyDescent="0.25">
      <c r="D710" s="1"/>
      <c r="E710" s="1"/>
      <c r="F710" s="1"/>
      <c r="G710" s="1"/>
      <c r="H710" s="1"/>
      <c r="I710" s="1"/>
    </row>
    <row r="711" spans="4:9" x14ac:dyDescent="0.25">
      <c r="D711" s="1"/>
      <c r="E711" s="1"/>
      <c r="F711" s="1"/>
      <c r="G711" s="1"/>
      <c r="H711" s="1"/>
      <c r="I711" s="1"/>
    </row>
    <row r="712" spans="4:9" x14ac:dyDescent="0.25">
      <c r="D712" s="1"/>
      <c r="E712" s="1"/>
      <c r="F712" s="1"/>
      <c r="G712" s="1"/>
      <c r="H712" s="1"/>
      <c r="I712" s="1"/>
    </row>
    <row r="713" spans="4:9" x14ac:dyDescent="0.25">
      <c r="D713" s="1"/>
      <c r="E713" s="1"/>
      <c r="F713" s="1"/>
      <c r="G713" s="1"/>
      <c r="H713" s="1"/>
      <c r="I713" s="1"/>
    </row>
    <row r="714" spans="4:9" x14ac:dyDescent="0.25">
      <c r="D714" s="1"/>
      <c r="E714" s="1"/>
      <c r="F714" s="1"/>
      <c r="G714" s="1"/>
      <c r="H714" s="1"/>
      <c r="I714" s="1"/>
    </row>
    <row r="715" spans="4:9" x14ac:dyDescent="0.25">
      <c r="D715" s="1"/>
      <c r="E715" s="1"/>
      <c r="F715" s="1"/>
      <c r="G715" s="1"/>
      <c r="H715" s="1"/>
      <c r="I715" s="1"/>
    </row>
    <row r="716" spans="4:9" x14ac:dyDescent="0.25">
      <c r="D716" s="1"/>
      <c r="E716" s="1"/>
      <c r="F716" s="1"/>
      <c r="G716" s="1"/>
      <c r="H716" s="1"/>
      <c r="I716" s="1"/>
    </row>
    <row r="717" spans="4:9" x14ac:dyDescent="0.25">
      <c r="D717" s="1"/>
      <c r="E717" s="1"/>
      <c r="F717" s="1"/>
      <c r="G717" s="1"/>
      <c r="H717" s="1"/>
      <c r="I717" s="1"/>
    </row>
    <row r="718" spans="4:9" x14ac:dyDescent="0.25">
      <c r="D718" s="1"/>
      <c r="E718" s="1"/>
      <c r="F718" s="1"/>
      <c r="G718" s="1"/>
      <c r="H718" s="1"/>
      <c r="I718" s="1"/>
    </row>
    <row r="719" spans="4:9" x14ac:dyDescent="0.25">
      <c r="D719" s="1"/>
      <c r="E719" s="1"/>
      <c r="F719" s="1"/>
      <c r="G719" s="1"/>
      <c r="H719" s="1"/>
      <c r="I719" s="1"/>
    </row>
    <row r="720" spans="4:9" x14ac:dyDescent="0.25">
      <c r="D720" s="1"/>
      <c r="E720" s="1"/>
      <c r="F720" s="1"/>
      <c r="G720" s="1"/>
      <c r="H720" s="1"/>
      <c r="I720" s="1"/>
    </row>
    <row r="721" spans="4:9" x14ac:dyDescent="0.25">
      <c r="D721" s="1"/>
      <c r="E721" s="1"/>
      <c r="F721" s="1"/>
      <c r="G721" s="1"/>
      <c r="H721" s="1"/>
      <c r="I721" s="1"/>
    </row>
    <row r="722" spans="4:9" x14ac:dyDescent="0.25">
      <c r="D722" s="1"/>
      <c r="E722" s="1"/>
      <c r="F722" s="1"/>
      <c r="G722" s="1"/>
      <c r="H722" s="1"/>
      <c r="I722" s="1"/>
    </row>
    <row r="723" spans="4:9" x14ac:dyDescent="0.25">
      <c r="D723" s="1"/>
      <c r="E723" s="1"/>
      <c r="F723" s="1"/>
      <c r="G723" s="1"/>
      <c r="H723" s="1"/>
      <c r="I723" s="1"/>
    </row>
    <row r="724" spans="4:9" x14ac:dyDescent="0.25">
      <c r="D724" s="1"/>
      <c r="E724" s="1"/>
      <c r="F724" s="1"/>
      <c r="G724" s="1"/>
      <c r="H724" s="1"/>
      <c r="I724" s="1"/>
    </row>
    <row r="725" spans="4:9" x14ac:dyDescent="0.25">
      <c r="D725" s="1"/>
      <c r="E725" s="1"/>
      <c r="F725" s="1"/>
      <c r="G725" s="1"/>
      <c r="H725" s="1"/>
      <c r="I725" s="1"/>
    </row>
    <row r="726" spans="4:9" x14ac:dyDescent="0.25">
      <c r="D726" s="1"/>
      <c r="E726" s="1"/>
      <c r="F726" s="1"/>
      <c r="G726" s="1"/>
      <c r="H726" s="1"/>
      <c r="I726" s="1"/>
    </row>
    <row r="727" spans="4:9" x14ac:dyDescent="0.25">
      <c r="D727" s="1"/>
      <c r="E727" s="1"/>
      <c r="F727" s="1"/>
      <c r="G727" s="1"/>
      <c r="H727" s="1"/>
      <c r="I727" s="1"/>
    </row>
    <row r="728" spans="4:9" x14ac:dyDescent="0.25">
      <c r="D728" s="1"/>
      <c r="E728" s="1"/>
      <c r="F728" s="1"/>
      <c r="G728" s="1"/>
      <c r="H728" s="1"/>
      <c r="I728" s="1"/>
    </row>
  </sheetData>
  <autoFilter ref="A22:CH383"/>
  <mergeCells count="75">
    <mergeCell ref="AK211:AK212"/>
    <mergeCell ref="AL211:AL212"/>
    <mergeCell ref="AC211:AC213"/>
    <mergeCell ref="AC293:AC294"/>
    <mergeCell ref="AC275:AC276"/>
    <mergeCell ref="AC278:AC279"/>
    <mergeCell ref="AD211:AD212"/>
    <mergeCell ref="AE211:AE212"/>
    <mergeCell ref="AG211:AG212"/>
    <mergeCell ref="AH211:AH212"/>
    <mergeCell ref="AI211:AI212"/>
    <mergeCell ref="AC239:AC240"/>
    <mergeCell ref="AF211:AF212"/>
    <mergeCell ref="AC250:AC251"/>
    <mergeCell ref="AC307:AC308"/>
    <mergeCell ref="AC284:AC285"/>
    <mergeCell ref="AC272:AC273"/>
    <mergeCell ref="AC287:AC288"/>
    <mergeCell ref="AC290:AC291"/>
    <mergeCell ref="AC188:AC189"/>
    <mergeCell ref="AC200:AC201"/>
    <mergeCell ref="AK1:AL1"/>
    <mergeCell ref="AK2:AL2"/>
    <mergeCell ref="D6:AL6"/>
    <mergeCell ref="D9:AL9"/>
    <mergeCell ref="AK4:AL4"/>
    <mergeCell ref="AG2:AH2"/>
    <mergeCell ref="D7:AL7"/>
    <mergeCell ref="D8:AL8"/>
    <mergeCell ref="J14:AL14"/>
    <mergeCell ref="J13:AL13"/>
    <mergeCell ref="B18:R18"/>
    <mergeCell ref="G19:H21"/>
    <mergeCell ref="AD18:AD20"/>
    <mergeCell ref="J17:AC17"/>
    <mergeCell ref="A132:A331"/>
    <mergeCell ref="D10:AL10"/>
    <mergeCell ref="AC138:AC139"/>
    <mergeCell ref="AC52:AC53"/>
    <mergeCell ref="AC58:AC59"/>
    <mergeCell ref="AC90:AC91"/>
    <mergeCell ref="AC108:AC109"/>
    <mergeCell ref="AC50:AC51"/>
    <mergeCell ref="D11:AL11"/>
    <mergeCell ref="AC247:AC248"/>
    <mergeCell ref="AC160:AC161"/>
    <mergeCell ref="AK18:AL19"/>
    <mergeCell ref="AC304:AC305"/>
    <mergeCell ref="AC301:AC302"/>
    <mergeCell ref="AC207:AC208"/>
    <mergeCell ref="AC179:AC180"/>
    <mergeCell ref="J15:AC15"/>
    <mergeCell ref="J16:AC16"/>
    <mergeCell ref="I19:R20"/>
    <mergeCell ref="N21:R21"/>
    <mergeCell ref="L21:M21"/>
    <mergeCell ref="AC18:AC21"/>
    <mergeCell ref="S21:T21"/>
    <mergeCell ref="X21:Z21"/>
    <mergeCell ref="AA21:AB21"/>
    <mergeCell ref="I21:J21"/>
    <mergeCell ref="AC62:AC63"/>
    <mergeCell ref="B19:D21"/>
    <mergeCell ref="AE18:AJ19"/>
    <mergeCell ref="E19:F21"/>
    <mergeCell ref="S18:AB20"/>
    <mergeCell ref="AC185:AC186"/>
    <mergeCell ref="AC67:AC68"/>
    <mergeCell ref="AC135:AC136"/>
    <mergeCell ref="AC130:AC131"/>
    <mergeCell ref="AC154:AC155"/>
    <mergeCell ref="AC132:AC133"/>
    <mergeCell ref="AC114:AC115"/>
    <mergeCell ref="AC177:AC178"/>
    <mergeCell ref="AC96:AC97"/>
  </mergeCells>
  <phoneticPr fontId="18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52" firstPageNumber="34" fitToHeight="0" orientation="landscape" r:id="rId1"/>
  <rowBreaks count="1" manualBreakCount="1">
    <brk id="18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Приложение 1</vt:lpstr>
      <vt:lpstr>отчет!Заголовки_для_печати</vt:lpstr>
      <vt:lpstr>'Приложение 1'!Заголовки_для_печати</vt:lpstr>
      <vt:lpstr>отчет!Область_печати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Пользователь</cp:lastModifiedBy>
  <cp:lastPrinted>2017-06-14T13:23:45Z</cp:lastPrinted>
  <dcterms:created xsi:type="dcterms:W3CDTF">2011-12-09T07:36:49Z</dcterms:created>
  <dcterms:modified xsi:type="dcterms:W3CDTF">2017-06-26T13:00:30Z</dcterms:modified>
</cp:coreProperties>
</file>